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SFOPPRODKHOS002\Citrixredirectedfolders$\bho\Desktop\Cykeltyverier\"/>
    </mc:Choice>
  </mc:AlternateContent>
  <xr:revisionPtr revIDLastSave="0" documentId="8_{45715ADB-AFB2-4FD3-BAD3-3F9FD0168537}" xr6:coauthVersionLast="47" xr6:coauthVersionMax="47" xr10:uidLastSave="{00000000-0000-0000-0000-000000000000}"/>
  <bookViews>
    <workbookView xWindow="28680" yWindow="1620" windowWidth="29040" windowHeight="17640" firstSheet="1" activeTab="5" xr2:uid="{00000000-000D-0000-FFFF-FFFF00000000}"/>
  </bookViews>
  <sheets>
    <sheet name="Tyveri af cykel-Hovedstaden" sheetId="7" r:id="rId1"/>
    <sheet name="Tyveri af cykel-Sjælland" sheetId="8" r:id="rId2"/>
    <sheet name="Tyveri af cykel-Syddanmark" sheetId="9" r:id="rId3"/>
    <sheet name="Tyveri af cykel-Midtjylland" sheetId="10" r:id="rId4"/>
    <sheet name="Tyveri af cykel-Nordjylland" sheetId="11" r:id="rId5"/>
    <sheet name="Regioner_tabeller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2" l="1"/>
  <c r="D8" i="12"/>
  <c r="D7" i="12"/>
  <c r="D6" i="12"/>
  <c r="D5" i="12"/>
  <c r="M15" i="11"/>
  <c r="L15" i="11"/>
  <c r="M23" i="10"/>
  <c r="L23" i="10"/>
  <c r="M26" i="9"/>
  <c r="L26" i="9"/>
  <c r="M21" i="8"/>
  <c r="L21" i="8"/>
  <c r="M34" i="7"/>
  <c r="L34" i="7"/>
  <c r="C6" i="12"/>
  <c r="C9" i="12"/>
  <c r="C8" i="12"/>
  <c r="C7" i="12"/>
  <c r="C5" i="12"/>
  <c r="C10" i="12" s="1"/>
  <c r="D10" i="12" s="1"/>
  <c r="B9" i="12"/>
  <c r="B8" i="12"/>
  <c r="B7" i="12"/>
  <c r="B6" i="12"/>
  <c r="B5" i="12"/>
  <c r="B10" i="12" s="1"/>
  <c r="B4" i="12"/>
  <c r="A9" i="12"/>
  <c r="A8" i="12"/>
  <c r="A7" i="12"/>
  <c r="A6" i="12"/>
  <c r="A5" i="12"/>
  <c r="F15" i="11"/>
  <c r="J15" i="11" s="1"/>
  <c r="D15" i="11"/>
  <c r="H15" i="11" s="1"/>
  <c r="B15" i="11"/>
  <c r="F23" i="10"/>
  <c r="J23" i="10" s="1"/>
  <c r="D23" i="10"/>
  <c r="H23" i="10" s="1"/>
  <c r="B23" i="10"/>
  <c r="F26" i="9"/>
  <c r="J26" i="9" s="1"/>
  <c r="D26" i="9"/>
  <c r="H26" i="9" s="1"/>
  <c r="B26" i="9"/>
  <c r="XFD21" i="8"/>
  <c r="F21" i="8"/>
  <c r="H21" i="8" s="1"/>
  <c r="D21" i="8"/>
  <c r="B21" i="8"/>
  <c r="F34" i="7"/>
  <c r="J34" i="7" s="1"/>
  <c r="D34" i="7"/>
  <c r="B34" i="7"/>
  <c r="J22" i="10"/>
  <c r="M14" i="11"/>
  <c r="L14" i="11"/>
  <c r="K14" i="11"/>
  <c r="J14" i="11"/>
  <c r="I14" i="11"/>
  <c r="H14" i="11"/>
  <c r="M13" i="11"/>
  <c r="L13" i="11"/>
  <c r="K13" i="11"/>
  <c r="J13" i="11"/>
  <c r="I13" i="11"/>
  <c r="H13" i="11"/>
  <c r="M12" i="11"/>
  <c r="L12" i="11"/>
  <c r="K12" i="11"/>
  <c r="J12" i="11"/>
  <c r="I12" i="11"/>
  <c r="H12" i="11"/>
  <c r="M11" i="11"/>
  <c r="L11" i="11"/>
  <c r="K11" i="11"/>
  <c r="J11" i="11"/>
  <c r="I11" i="11"/>
  <c r="H11" i="11"/>
  <c r="M10" i="11"/>
  <c r="L10" i="11"/>
  <c r="K10" i="11"/>
  <c r="J10" i="11"/>
  <c r="I10" i="11"/>
  <c r="H10" i="11"/>
  <c r="M9" i="11"/>
  <c r="L9" i="11"/>
  <c r="K9" i="11"/>
  <c r="J9" i="11"/>
  <c r="I9" i="11"/>
  <c r="H9" i="11"/>
  <c r="M8" i="11"/>
  <c r="L8" i="11"/>
  <c r="K8" i="11"/>
  <c r="J8" i="11"/>
  <c r="I8" i="11"/>
  <c r="H8" i="11"/>
  <c r="M7" i="11"/>
  <c r="L7" i="11"/>
  <c r="K7" i="11"/>
  <c r="J7" i="11"/>
  <c r="I7" i="11"/>
  <c r="H7" i="11"/>
  <c r="M6" i="11"/>
  <c r="L6" i="11"/>
  <c r="K6" i="11"/>
  <c r="J6" i="11"/>
  <c r="I6" i="11"/>
  <c r="H6" i="11"/>
  <c r="M5" i="11"/>
  <c r="L5" i="11"/>
  <c r="K5" i="11"/>
  <c r="J5" i="11"/>
  <c r="I5" i="11"/>
  <c r="H5" i="11"/>
  <c r="M4" i="11"/>
  <c r="L4" i="11"/>
  <c r="K4" i="11"/>
  <c r="J4" i="11"/>
  <c r="I4" i="11"/>
  <c r="H4" i="11"/>
  <c r="M22" i="10"/>
  <c r="L22" i="10"/>
  <c r="K22" i="10"/>
  <c r="I22" i="10"/>
  <c r="H22" i="10"/>
  <c r="M21" i="10"/>
  <c r="L21" i="10"/>
  <c r="K21" i="10"/>
  <c r="J21" i="10"/>
  <c r="I21" i="10"/>
  <c r="H21" i="10"/>
  <c r="M20" i="10"/>
  <c r="L20" i="10"/>
  <c r="K20" i="10"/>
  <c r="J20" i="10"/>
  <c r="I20" i="10"/>
  <c r="H20" i="10"/>
  <c r="M19" i="10"/>
  <c r="L19" i="10"/>
  <c r="K19" i="10"/>
  <c r="J19" i="10"/>
  <c r="I19" i="10"/>
  <c r="H19" i="10"/>
  <c r="M18" i="10"/>
  <c r="L18" i="10"/>
  <c r="K18" i="10"/>
  <c r="J18" i="10"/>
  <c r="I18" i="10"/>
  <c r="H18" i="10"/>
  <c r="M17" i="10"/>
  <c r="L17" i="10"/>
  <c r="K17" i="10"/>
  <c r="J17" i="10"/>
  <c r="I17" i="10"/>
  <c r="H17" i="10"/>
  <c r="M16" i="10"/>
  <c r="L16" i="10"/>
  <c r="K16" i="10"/>
  <c r="J16" i="10"/>
  <c r="I16" i="10"/>
  <c r="H16" i="10"/>
  <c r="M15" i="10"/>
  <c r="L15" i="10"/>
  <c r="K15" i="10"/>
  <c r="J15" i="10"/>
  <c r="I15" i="10"/>
  <c r="H15" i="10"/>
  <c r="M14" i="10"/>
  <c r="L14" i="10"/>
  <c r="K14" i="10"/>
  <c r="J14" i="10"/>
  <c r="I14" i="10"/>
  <c r="H14" i="10"/>
  <c r="M13" i="10"/>
  <c r="L13" i="10"/>
  <c r="K13" i="10"/>
  <c r="J13" i="10"/>
  <c r="I13" i="10"/>
  <c r="H13" i="10"/>
  <c r="M12" i="10"/>
  <c r="L12" i="10"/>
  <c r="K12" i="10"/>
  <c r="J12" i="10"/>
  <c r="I12" i="10"/>
  <c r="H12" i="10"/>
  <c r="M11" i="10"/>
  <c r="L11" i="10"/>
  <c r="K11" i="10"/>
  <c r="J11" i="10"/>
  <c r="I11" i="10"/>
  <c r="H11" i="10"/>
  <c r="M10" i="10"/>
  <c r="L10" i="10"/>
  <c r="K10" i="10"/>
  <c r="J10" i="10"/>
  <c r="I10" i="10"/>
  <c r="H10" i="10"/>
  <c r="M9" i="10"/>
  <c r="L9" i="10"/>
  <c r="K9" i="10"/>
  <c r="J9" i="10"/>
  <c r="I9" i="10"/>
  <c r="H9" i="10"/>
  <c r="M8" i="10"/>
  <c r="L8" i="10"/>
  <c r="K8" i="10"/>
  <c r="J8" i="10"/>
  <c r="I8" i="10"/>
  <c r="H8" i="10"/>
  <c r="M7" i="10"/>
  <c r="L7" i="10"/>
  <c r="K7" i="10"/>
  <c r="J7" i="10"/>
  <c r="I7" i="10"/>
  <c r="H7" i="10"/>
  <c r="M6" i="10"/>
  <c r="L6" i="10"/>
  <c r="K6" i="10"/>
  <c r="J6" i="10"/>
  <c r="I6" i="10"/>
  <c r="H6" i="10"/>
  <c r="M5" i="10"/>
  <c r="L5" i="10"/>
  <c r="K5" i="10"/>
  <c r="J5" i="10"/>
  <c r="I5" i="10"/>
  <c r="H5" i="10"/>
  <c r="M4" i="10"/>
  <c r="L4" i="10"/>
  <c r="K4" i="10"/>
  <c r="J4" i="10"/>
  <c r="I4" i="10"/>
  <c r="H4" i="10"/>
  <c r="M25" i="9"/>
  <c r="L25" i="9"/>
  <c r="K25" i="9"/>
  <c r="J25" i="9"/>
  <c r="I25" i="9"/>
  <c r="H25" i="9"/>
  <c r="M24" i="9"/>
  <c r="L24" i="9"/>
  <c r="K24" i="9"/>
  <c r="J24" i="9"/>
  <c r="I24" i="9"/>
  <c r="H24" i="9"/>
  <c r="M23" i="9"/>
  <c r="L23" i="9"/>
  <c r="K23" i="9"/>
  <c r="J23" i="9"/>
  <c r="I23" i="9"/>
  <c r="H23" i="9"/>
  <c r="M22" i="9"/>
  <c r="L22" i="9"/>
  <c r="K22" i="9"/>
  <c r="J22" i="9"/>
  <c r="I22" i="9"/>
  <c r="H22" i="9"/>
  <c r="M21" i="9"/>
  <c r="L21" i="9"/>
  <c r="K21" i="9"/>
  <c r="J21" i="9"/>
  <c r="I21" i="9"/>
  <c r="H21" i="9"/>
  <c r="M20" i="9"/>
  <c r="L20" i="9"/>
  <c r="K20" i="9"/>
  <c r="J20" i="9"/>
  <c r="I20" i="9"/>
  <c r="H20" i="9"/>
  <c r="M19" i="9"/>
  <c r="L19" i="9"/>
  <c r="K19" i="9"/>
  <c r="J19" i="9"/>
  <c r="I19" i="9"/>
  <c r="H19" i="9"/>
  <c r="M18" i="9"/>
  <c r="L18" i="9"/>
  <c r="K18" i="9"/>
  <c r="J18" i="9"/>
  <c r="I18" i="9"/>
  <c r="H18" i="9"/>
  <c r="M17" i="9"/>
  <c r="L17" i="9"/>
  <c r="K17" i="9"/>
  <c r="J17" i="9"/>
  <c r="I17" i="9"/>
  <c r="H17" i="9"/>
  <c r="M16" i="9"/>
  <c r="L16" i="9"/>
  <c r="K16" i="9"/>
  <c r="J16" i="9"/>
  <c r="I16" i="9"/>
  <c r="H16" i="9"/>
  <c r="M15" i="9"/>
  <c r="L15" i="9"/>
  <c r="K15" i="9"/>
  <c r="J15" i="9"/>
  <c r="I15" i="9"/>
  <c r="H15" i="9"/>
  <c r="M14" i="9"/>
  <c r="L14" i="9"/>
  <c r="K14" i="9"/>
  <c r="J14" i="9"/>
  <c r="I14" i="9"/>
  <c r="H14" i="9"/>
  <c r="M13" i="9"/>
  <c r="L13" i="9"/>
  <c r="K13" i="9"/>
  <c r="J13" i="9"/>
  <c r="I13" i="9"/>
  <c r="H13" i="9"/>
  <c r="M12" i="9"/>
  <c r="L12" i="9"/>
  <c r="K12" i="9"/>
  <c r="J12" i="9"/>
  <c r="I12" i="9"/>
  <c r="H12" i="9"/>
  <c r="M11" i="9"/>
  <c r="L11" i="9"/>
  <c r="K11" i="9"/>
  <c r="J11" i="9"/>
  <c r="I11" i="9"/>
  <c r="H11" i="9"/>
  <c r="M10" i="9"/>
  <c r="L10" i="9"/>
  <c r="K10" i="9"/>
  <c r="J10" i="9"/>
  <c r="I10" i="9"/>
  <c r="H10" i="9"/>
  <c r="M9" i="9"/>
  <c r="L9" i="9"/>
  <c r="K9" i="9"/>
  <c r="J9" i="9"/>
  <c r="I9" i="9"/>
  <c r="H9" i="9"/>
  <c r="M8" i="9"/>
  <c r="L8" i="9"/>
  <c r="K8" i="9"/>
  <c r="J8" i="9"/>
  <c r="I8" i="9"/>
  <c r="H8" i="9"/>
  <c r="M7" i="9"/>
  <c r="L7" i="9"/>
  <c r="K7" i="9"/>
  <c r="J7" i="9"/>
  <c r="I7" i="9"/>
  <c r="H7" i="9"/>
  <c r="M6" i="9"/>
  <c r="L6" i="9"/>
  <c r="K6" i="9"/>
  <c r="J6" i="9"/>
  <c r="I6" i="9"/>
  <c r="H6" i="9"/>
  <c r="M5" i="9"/>
  <c r="L5" i="9"/>
  <c r="K5" i="9"/>
  <c r="J5" i="9"/>
  <c r="I5" i="9"/>
  <c r="H5" i="9"/>
  <c r="M4" i="9"/>
  <c r="L4" i="9"/>
  <c r="K4" i="9"/>
  <c r="J4" i="9"/>
  <c r="I4" i="9"/>
  <c r="H4" i="9"/>
  <c r="M20" i="8"/>
  <c r="L20" i="8"/>
  <c r="K20" i="8"/>
  <c r="J20" i="8"/>
  <c r="I20" i="8"/>
  <c r="H20" i="8"/>
  <c r="M19" i="8"/>
  <c r="L19" i="8"/>
  <c r="K19" i="8"/>
  <c r="J19" i="8"/>
  <c r="I19" i="8"/>
  <c r="H19" i="8"/>
  <c r="M18" i="8"/>
  <c r="L18" i="8"/>
  <c r="K18" i="8"/>
  <c r="J18" i="8"/>
  <c r="I18" i="8"/>
  <c r="H18" i="8"/>
  <c r="M17" i="8"/>
  <c r="L17" i="8"/>
  <c r="K17" i="8"/>
  <c r="J17" i="8"/>
  <c r="I17" i="8"/>
  <c r="H17" i="8"/>
  <c r="M16" i="8"/>
  <c r="L16" i="8"/>
  <c r="K16" i="8"/>
  <c r="J16" i="8"/>
  <c r="I16" i="8"/>
  <c r="H16" i="8"/>
  <c r="M15" i="8"/>
  <c r="L15" i="8"/>
  <c r="K15" i="8"/>
  <c r="J15" i="8"/>
  <c r="I15" i="8"/>
  <c r="H15" i="8"/>
  <c r="M14" i="8"/>
  <c r="L14" i="8"/>
  <c r="K14" i="8"/>
  <c r="J14" i="8"/>
  <c r="I14" i="8"/>
  <c r="H14" i="8"/>
  <c r="M13" i="8"/>
  <c r="L13" i="8"/>
  <c r="K13" i="8"/>
  <c r="J13" i="8"/>
  <c r="I13" i="8"/>
  <c r="H13" i="8"/>
  <c r="M12" i="8"/>
  <c r="L12" i="8"/>
  <c r="K12" i="8"/>
  <c r="J12" i="8"/>
  <c r="I12" i="8"/>
  <c r="H12" i="8"/>
  <c r="M11" i="8"/>
  <c r="L11" i="8"/>
  <c r="K11" i="8"/>
  <c r="J11" i="8"/>
  <c r="I11" i="8"/>
  <c r="H11" i="8"/>
  <c r="M10" i="8"/>
  <c r="L10" i="8"/>
  <c r="K10" i="8"/>
  <c r="J10" i="8"/>
  <c r="I10" i="8"/>
  <c r="H10" i="8"/>
  <c r="M9" i="8"/>
  <c r="L9" i="8"/>
  <c r="K9" i="8"/>
  <c r="J9" i="8"/>
  <c r="I9" i="8"/>
  <c r="H9" i="8"/>
  <c r="M8" i="8"/>
  <c r="L8" i="8"/>
  <c r="K8" i="8"/>
  <c r="J8" i="8"/>
  <c r="I8" i="8"/>
  <c r="H8" i="8"/>
  <c r="M7" i="8"/>
  <c r="L7" i="8"/>
  <c r="K7" i="8"/>
  <c r="J7" i="8"/>
  <c r="I7" i="8"/>
  <c r="H7" i="8"/>
  <c r="M6" i="8"/>
  <c r="L6" i="8"/>
  <c r="K6" i="8"/>
  <c r="J6" i="8"/>
  <c r="I6" i="8"/>
  <c r="H6" i="8"/>
  <c r="M5" i="8"/>
  <c r="L5" i="8"/>
  <c r="K5" i="8"/>
  <c r="J5" i="8"/>
  <c r="I5" i="8"/>
  <c r="H5" i="8"/>
  <c r="M4" i="8"/>
  <c r="L4" i="8"/>
  <c r="K4" i="8"/>
  <c r="J4" i="8"/>
  <c r="I4" i="8"/>
  <c r="H4" i="8"/>
  <c r="M33" i="7"/>
  <c r="L33" i="7"/>
  <c r="K33" i="7"/>
  <c r="J33" i="7"/>
  <c r="I33" i="7"/>
  <c r="H33" i="7"/>
  <c r="M32" i="7"/>
  <c r="L32" i="7"/>
  <c r="K32" i="7"/>
  <c r="J32" i="7"/>
  <c r="I32" i="7"/>
  <c r="H32" i="7"/>
  <c r="M31" i="7"/>
  <c r="L31" i="7"/>
  <c r="K31" i="7"/>
  <c r="J31" i="7"/>
  <c r="I31" i="7"/>
  <c r="H31" i="7"/>
  <c r="M30" i="7"/>
  <c r="L30" i="7"/>
  <c r="K30" i="7"/>
  <c r="J30" i="7"/>
  <c r="I30" i="7"/>
  <c r="H30" i="7"/>
  <c r="M29" i="7"/>
  <c r="L29" i="7"/>
  <c r="K29" i="7"/>
  <c r="J29" i="7"/>
  <c r="I29" i="7"/>
  <c r="H29" i="7"/>
  <c r="M28" i="7"/>
  <c r="L28" i="7"/>
  <c r="K28" i="7"/>
  <c r="J28" i="7"/>
  <c r="I28" i="7"/>
  <c r="H28" i="7"/>
  <c r="M27" i="7"/>
  <c r="L27" i="7"/>
  <c r="K27" i="7"/>
  <c r="J27" i="7"/>
  <c r="I27" i="7"/>
  <c r="H27" i="7"/>
  <c r="M26" i="7"/>
  <c r="L26" i="7"/>
  <c r="K26" i="7"/>
  <c r="J26" i="7"/>
  <c r="I26" i="7"/>
  <c r="H26" i="7"/>
  <c r="M25" i="7"/>
  <c r="L25" i="7"/>
  <c r="K25" i="7"/>
  <c r="J25" i="7"/>
  <c r="I25" i="7"/>
  <c r="H25" i="7"/>
  <c r="M24" i="7"/>
  <c r="L24" i="7"/>
  <c r="K24" i="7"/>
  <c r="J24" i="7"/>
  <c r="I24" i="7"/>
  <c r="H24" i="7"/>
  <c r="M23" i="7"/>
  <c r="L23" i="7"/>
  <c r="K23" i="7"/>
  <c r="J23" i="7"/>
  <c r="I23" i="7"/>
  <c r="H23" i="7"/>
  <c r="M22" i="7"/>
  <c r="L22" i="7"/>
  <c r="K22" i="7"/>
  <c r="J22" i="7"/>
  <c r="I22" i="7"/>
  <c r="H22" i="7"/>
  <c r="M21" i="7"/>
  <c r="L21" i="7"/>
  <c r="K21" i="7"/>
  <c r="J21" i="7"/>
  <c r="I21" i="7"/>
  <c r="H21" i="7"/>
  <c r="M20" i="7"/>
  <c r="L20" i="7"/>
  <c r="K20" i="7"/>
  <c r="J20" i="7"/>
  <c r="I20" i="7"/>
  <c r="H20" i="7"/>
  <c r="M19" i="7"/>
  <c r="L19" i="7"/>
  <c r="K19" i="7"/>
  <c r="J19" i="7"/>
  <c r="I19" i="7"/>
  <c r="H19" i="7"/>
  <c r="M18" i="7"/>
  <c r="L18" i="7"/>
  <c r="K18" i="7"/>
  <c r="J18" i="7"/>
  <c r="I18" i="7"/>
  <c r="H18" i="7"/>
  <c r="M17" i="7"/>
  <c r="L17" i="7"/>
  <c r="K17" i="7"/>
  <c r="J17" i="7"/>
  <c r="I17" i="7"/>
  <c r="H17" i="7"/>
  <c r="M16" i="7"/>
  <c r="L16" i="7"/>
  <c r="K16" i="7"/>
  <c r="J16" i="7"/>
  <c r="I16" i="7"/>
  <c r="H16" i="7"/>
  <c r="M15" i="7"/>
  <c r="L15" i="7"/>
  <c r="K15" i="7"/>
  <c r="J15" i="7"/>
  <c r="I15" i="7"/>
  <c r="H15" i="7"/>
  <c r="M14" i="7"/>
  <c r="L14" i="7"/>
  <c r="K14" i="7"/>
  <c r="J14" i="7"/>
  <c r="I14" i="7"/>
  <c r="H14" i="7"/>
  <c r="M13" i="7"/>
  <c r="L13" i="7"/>
  <c r="K13" i="7"/>
  <c r="J13" i="7"/>
  <c r="I13" i="7"/>
  <c r="H13" i="7"/>
  <c r="M12" i="7"/>
  <c r="L12" i="7"/>
  <c r="K12" i="7"/>
  <c r="J12" i="7"/>
  <c r="I12" i="7"/>
  <c r="H12" i="7"/>
  <c r="M11" i="7"/>
  <c r="L11" i="7"/>
  <c r="K11" i="7"/>
  <c r="J11" i="7"/>
  <c r="I11" i="7"/>
  <c r="H11" i="7"/>
  <c r="M10" i="7"/>
  <c r="L10" i="7"/>
  <c r="K10" i="7"/>
  <c r="J10" i="7"/>
  <c r="I10" i="7"/>
  <c r="H10" i="7"/>
  <c r="M9" i="7"/>
  <c r="L9" i="7"/>
  <c r="K9" i="7"/>
  <c r="J9" i="7"/>
  <c r="I9" i="7"/>
  <c r="H9" i="7"/>
  <c r="M8" i="7"/>
  <c r="L8" i="7"/>
  <c r="K8" i="7"/>
  <c r="J8" i="7"/>
  <c r="I8" i="7"/>
  <c r="H8" i="7"/>
  <c r="M7" i="7"/>
  <c r="L7" i="7"/>
  <c r="K7" i="7"/>
  <c r="J7" i="7"/>
  <c r="I7" i="7"/>
  <c r="H7" i="7"/>
  <c r="M6" i="7"/>
  <c r="L6" i="7"/>
  <c r="K6" i="7"/>
  <c r="J6" i="7"/>
  <c r="I6" i="7"/>
  <c r="H6" i="7"/>
  <c r="M5" i="7"/>
  <c r="L5" i="7"/>
  <c r="K5" i="7"/>
  <c r="J5" i="7"/>
  <c r="I5" i="7"/>
  <c r="H5" i="7"/>
  <c r="M4" i="7"/>
  <c r="L4" i="7"/>
  <c r="K4" i="7"/>
  <c r="J4" i="7"/>
  <c r="I4" i="7"/>
  <c r="H4" i="7"/>
  <c r="J21" i="8" l="1"/>
  <c r="H34" i="7"/>
</calcChain>
</file>

<file path=xl/sharedStrings.xml><?xml version="1.0" encoding="utf-8"?>
<sst xmlns="http://schemas.openxmlformats.org/spreadsheetml/2006/main" count="220" uniqueCount="124">
  <si>
    <t>kommune</t>
  </si>
  <si>
    <t>Albertslund</t>
  </si>
  <si>
    <t>Allerød</t>
  </si>
  <si>
    <t>Ballerup</t>
  </si>
  <si>
    <t>Bornholm</t>
  </si>
  <si>
    <t>Brøndby</t>
  </si>
  <si>
    <t>Christiansø</t>
  </si>
  <si>
    <t>Dragør</t>
  </si>
  <si>
    <t>Egedal</t>
  </si>
  <si>
    <t>Fredensborg</t>
  </si>
  <si>
    <t>Frederiksberg</t>
  </si>
  <si>
    <t>Frederikssund</t>
  </si>
  <si>
    <t>Furesø</t>
  </si>
  <si>
    <t>Gentofte</t>
  </si>
  <si>
    <t>Gladsaxe</t>
  </si>
  <si>
    <t>Glostrup</t>
  </si>
  <si>
    <t>Gribskov</t>
  </si>
  <si>
    <t>Halsnæs</t>
  </si>
  <si>
    <t>Helsingør</t>
  </si>
  <si>
    <t>Herlev</t>
  </si>
  <si>
    <t>Hillerød</t>
  </si>
  <si>
    <t>Hvidovre</t>
  </si>
  <si>
    <t>Høje-Taastrup</t>
  </si>
  <si>
    <t>Hørsholm</t>
  </si>
  <si>
    <t>Ishøj</t>
  </si>
  <si>
    <t>København</t>
  </si>
  <si>
    <t>Lyngby-Taarbæk</t>
  </si>
  <si>
    <t>Rudersdal</t>
  </si>
  <si>
    <t>Rødovre</t>
  </si>
  <si>
    <t>Tårnby</t>
  </si>
  <si>
    <t>Vallensbæk</t>
  </si>
  <si>
    <t>Faxe</t>
  </si>
  <si>
    <t>Greve</t>
  </si>
  <si>
    <t>Guldborgsund</t>
  </si>
  <si>
    <t>Holbæk</t>
  </si>
  <si>
    <t>Kalundborg</t>
  </si>
  <si>
    <t>Køge</t>
  </si>
  <si>
    <t>Lejre</t>
  </si>
  <si>
    <t>Lolland</t>
  </si>
  <si>
    <t>Næstved</t>
  </si>
  <si>
    <t>Odsherred</t>
  </si>
  <si>
    <t>Ringsted</t>
  </si>
  <si>
    <t>Roskilde</t>
  </si>
  <si>
    <t>Slagelse</t>
  </si>
  <si>
    <t>Solrød</t>
  </si>
  <si>
    <t>Sorø</t>
  </si>
  <si>
    <t>Stevns</t>
  </si>
  <si>
    <t>Vordingborg</t>
  </si>
  <si>
    <t>Aabenraa</t>
  </si>
  <si>
    <t>Assens</t>
  </si>
  <si>
    <t>Billund</t>
  </si>
  <si>
    <t>Esbjerg</t>
  </si>
  <si>
    <t>Faaborg-Midtfyn</t>
  </si>
  <si>
    <t>Fanø</t>
  </si>
  <si>
    <t>Fredericia</t>
  </si>
  <si>
    <t>Haderslev</t>
  </si>
  <si>
    <t>Kerteminde</t>
  </si>
  <si>
    <t>Kolding</t>
  </si>
  <si>
    <t>Langeland</t>
  </si>
  <si>
    <t>Middelfart</t>
  </si>
  <si>
    <t>Nordfyns</t>
  </si>
  <si>
    <t>Nyborg</t>
  </si>
  <si>
    <t>Odense</t>
  </si>
  <si>
    <t>Svendborg</t>
  </si>
  <si>
    <t>Sønderborg</t>
  </si>
  <si>
    <t>Tønder</t>
  </si>
  <si>
    <t>Varde</t>
  </si>
  <si>
    <t>Vejen</t>
  </si>
  <si>
    <t>Vejle</t>
  </si>
  <si>
    <t>Aarhus</t>
  </si>
  <si>
    <t>Favrskov</t>
  </si>
  <si>
    <t>Hedensted</t>
  </si>
  <si>
    <t>Herning</t>
  </si>
  <si>
    <t>Holstebro</t>
  </si>
  <si>
    <t>Horsens</t>
  </si>
  <si>
    <t>Ikast-Brande</t>
  </si>
  <si>
    <t>Lemvig</t>
  </si>
  <si>
    <t>Norddjurs</t>
  </si>
  <si>
    <t>Odder</t>
  </si>
  <si>
    <t>Randers</t>
  </si>
  <si>
    <t>Ringkøbing-Skjern</t>
  </si>
  <si>
    <t>Samsø</t>
  </si>
  <si>
    <t>Silkeborg</t>
  </si>
  <si>
    <t>Skanderborg</t>
  </si>
  <si>
    <t>Skive</t>
  </si>
  <si>
    <t>Struer</t>
  </si>
  <si>
    <t>Syddjurs</t>
  </si>
  <si>
    <t>Viborg</t>
  </si>
  <si>
    <t>Aalborg</t>
  </si>
  <si>
    <t>Brønderslev</t>
  </si>
  <si>
    <t>Frederikshavn</t>
  </si>
  <si>
    <t>Hjørring</t>
  </si>
  <si>
    <t>Jammerbugt</t>
  </si>
  <si>
    <t>Læsø</t>
  </si>
  <si>
    <t>Mariagerfjord</t>
  </si>
  <si>
    <t>Morsø</t>
  </si>
  <si>
    <t>Rebild</t>
  </si>
  <si>
    <t>Thisted</t>
  </si>
  <si>
    <t>Vesthimmerlands</t>
  </si>
  <si>
    <t>Ift. forrige kvartal</t>
  </si>
  <si>
    <t>Ift. samme kvartal året før</t>
  </si>
  <si>
    <t>Absolut ændring</t>
  </si>
  <si>
    <t>Procentvis ændring</t>
  </si>
  <si>
    <t>Antal</t>
  </si>
  <si>
    <t>pr. 100.000</t>
  </si>
  <si>
    <t>Nyeste kvartal</t>
  </si>
  <si>
    <t>Kvartalet før</t>
  </si>
  <si>
    <t>Samme kvartal sidste år</t>
  </si>
  <si>
    <t>Antal_2024K4</t>
  </si>
  <si>
    <t>pr_100_2024K4</t>
  </si>
  <si>
    <t>Antal_2024K1</t>
  </si>
  <si>
    <t>pr_100_2024K1</t>
  </si>
  <si>
    <t>Antal_2025K1</t>
  </si>
  <si>
    <t>pr_100_2025K1</t>
  </si>
  <si>
    <t>Region Sjælland</t>
  </si>
  <si>
    <t>Ærø</t>
  </si>
  <si>
    <t>Region Syddanmark</t>
  </si>
  <si>
    <t>Region Nordjylland</t>
  </si>
  <si>
    <t>Region Midtjylland</t>
  </si>
  <si>
    <t>Ændring ift. samme kvartal året før</t>
  </si>
  <si>
    <t>Tyveri af cykel</t>
  </si>
  <si>
    <t>Region Hovedstaden</t>
  </si>
  <si>
    <t>Pct.</t>
  </si>
  <si>
    <t>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</si>
</sst>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Georgia"/>
      <family val="1"/>
    </font>
    <font>
      <b/>
      <sz val="10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F2FC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1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/>
    <xf numFmtId="9" fontId="0" fillId="0" borderId="2" xfId="1" applyFont="1" applyBorder="1"/>
    <xf numFmtId="9" fontId="0" fillId="0" borderId="4" xfId="1" applyFont="1" applyBorder="1"/>
    <xf numFmtId="9" fontId="0" fillId="0" borderId="5" xfId="1" applyFont="1" applyBorder="1"/>
    <xf numFmtId="9" fontId="0" fillId="0" borderId="6" xfId="1" applyFont="1" applyBorder="1"/>
    <xf numFmtId="9" fontId="0" fillId="0" borderId="7" xfId="1" applyFont="1" applyBorder="1"/>
    <xf numFmtId="9" fontId="0" fillId="0" borderId="9" xfId="1" applyFon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1" xfId="0" applyNumberFormat="1" applyFont="1" applyBorder="1"/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left" vertical="center" wrapText="1"/>
    </xf>
    <xf numFmtId="1" fontId="3" fillId="2" borderId="15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left" vertical="center" wrapText="1"/>
    </xf>
    <xf numFmtId="1" fontId="3" fillId="3" borderId="15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14" xfId="0" applyFont="1" applyFill="1" applyBorder="1" applyAlignment="1">
      <alignment horizontal="right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"/>
  <sheetViews>
    <sheetView workbookViewId="0">
      <selection activeCell="K34" sqref="K34"/>
    </sheetView>
  </sheetViews>
  <sheetFormatPr defaultRowHeight="15" x14ac:dyDescent="0.25"/>
  <cols>
    <col min="1" max="1" width="15.5703125" bestFit="1" customWidth="1"/>
    <col min="2" max="7" width="14.28515625" customWidth="1"/>
    <col min="8" max="11" width="12.28515625" customWidth="1"/>
    <col min="12" max="13" width="23.7109375" customWidth="1"/>
  </cols>
  <sheetData>
    <row r="1" spans="1:13" ht="15.75" thickBot="1" x14ac:dyDescent="0.3">
      <c r="H1" s="41" t="s">
        <v>101</v>
      </c>
      <c r="I1" s="42"/>
      <c r="J1" s="42"/>
      <c r="K1" s="43"/>
      <c r="L1" s="41" t="s">
        <v>102</v>
      </c>
      <c r="M1" s="43"/>
    </row>
    <row r="2" spans="1:13" ht="15.75" thickBot="1" x14ac:dyDescent="0.3">
      <c r="B2" s="40" t="s">
        <v>107</v>
      </c>
      <c r="C2" s="40"/>
      <c r="D2" s="40" t="s">
        <v>106</v>
      </c>
      <c r="E2" s="40"/>
      <c r="F2" s="40" t="s">
        <v>105</v>
      </c>
      <c r="G2" s="40"/>
      <c r="H2" s="41" t="s">
        <v>99</v>
      </c>
      <c r="I2" s="43"/>
      <c r="J2" s="44" t="s">
        <v>100</v>
      </c>
      <c r="K2" s="44"/>
      <c r="L2" s="23" t="s">
        <v>99</v>
      </c>
      <c r="M2" s="27" t="s">
        <v>100</v>
      </c>
    </row>
    <row r="3" spans="1:13" ht="15.75" thickBot="1" x14ac:dyDescent="0.3">
      <c r="A3" t="s">
        <v>0</v>
      </c>
      <c r="B3" s="28" t="s">
        <v>110</v>
      </c>
      <c r="C3" s="28" t="s">
        <v>111</v>
      </c>
      <c r="D3" s="28" t="s">
        <v>108</v>
      </c>
      <c r="E3" s="28" t="s">
        <v>109</v>
      </c>
      <c r="F3" s="28" t="s">
        <v>112</v>
      </c>
      <c r="G3" s="28" t="s">
        <v>113</v>
      </c>
      <c r="H3" s="18" t="s">
        <v>103</v>
      </c>
      <c r="I3" s="23" t="s">
        <v>104</v>
      </c>
      <c r="J3" s="19" t="s">
        <v>103</v>
      </c>
      <c r="K3" s="23" t="s">
        <v>104</v>
      </c>
      <c r="L3" s="18" t="s">
        <v>103</v>
      </c>
      <c r="M3" s="26" t="s">
        <v>103</v>
      </c>
    </row>
    <row r="4" spans="1:13" x14ac:dyDescent="0.25">
      <c r="A4" s="3" t="s">
        <v>25</v>
      </c>
      <c r="B4" s="1">
        <v>3592</v>
      </c>
      <c r="C4" s="1">
        <v>544.7789306640625</v>
      </c>
      <c r="D4" s="1">
        <v>3976</v>
      </c>
      <c r="E4" s="1">
        <v>595.62420654296875</v>
      </c>
      <c r="F4" s="1">
        <v>3653</v>
      </c>
      <c r="G4" s="1">
        <v>547.59490966796875</v>
      </c>
      <c r="H4" s="10">
        <f>F4-D4</f>
        <v>-323</v>
      </c>
      <c r="I4" s="11">
        <f>G4-E4</f>
        <v>-48.029296875</v>
      </c>
      <c r="J4" s="11">
        <f>F4-B4</f>
        <v>61</v>
      </c>
      <c r="K4" s="12">
        <f>G4-C4</f>
        <v>2.81597900390625</v>
      </c>
      <c r="L4" s="4">
        <f>(F4/D4-1)</f>
        <v>-8.1237424547283665E-2</v>
      </c>
      <c r="M4" s="5">
        <f>(F4/B4-1)</f>
        <v>1.6982182628062281E-2</v>
      </c>
    </row>
    <row r="5" spans="1:13" x14ac:dyDescent="0.25">
      <c r="A5" s="3" t="s">
        <v>10</v>
      </c>
      <c r="B5" s="1">
        <v>385</v>
      </c>
      <c r="C5" s="1">
        <v>367.01971435546875</v>
      </c>
      <c r="D5" s="1">
        <v>462</v>
      </c>
      <c r="E5" s="1">
        <v>435.35211181640625</v>
      </c>
      <c r="F5" s="1">
        <v>474</v>
      </c>
      <c r="G5" s="1">
        <v>447.84579467773438</v>
      </c>
      <c r="H5" s="13">
        <f t="shared" ref="H5:I33" si="0">F5-D5</f>
        <v>12</v>
      </c>
      <c r="I5" s="1">
        <f t="shared" si="0"/>
        <v>12.493682861328125</v>
      </c>
      <c r="J5" s="1">
        <f t="shared" ref="J5:K33" si="1">F5-B5</f>
        <v>89</v>
      </c>
      <c r="K5" s="14">
        <f t="shared" si="1"/>
        <v>80.826080322265625</v>
      </c>
      <c r="L5" s="6">
        <f t="shared" ref="L5:L33" si="2">(F5/D5-1)</f>
        <v>2.5974025974025983E-2</v>
      </c>
      <c r="M5" s="7">
        <f t="shared" ref="M5:M33" si="3">(F5/B5-1)</f>
        <v>0.23116883116883113</v>
      </c>
    </row>
    <row r="6" spans="1:13" x14ac:dyDescent="0.25">
      <c r="A6" s="3" t="s">
        <v>15</v>
      </c>
      <c r="B6" s="1">
        <v>54</v>
      </c>
      <c r="C6" s="1">
        <v>228.28153991699219</v>
      </c>
      <c r="D6" s="1">
        <v>112</v>
      </c>
      <c r="E6" s="1">
        <v>458.377685546875</v>
      </c>
      <c r="F6" s="1">
        <v>82</v>
      </c>
      <c r="G6" s="1">
        <v>329.727783203125</v>
      </c>
      <c r="H6" s="13">
        <f t="shared" si="0"/>
        <v>-30</v>
      </c>
      <c r="I6" s="1">
        <f t="shared" si="0"/>
        <v>-128.64990234375</v>
      </c>
      <c r="J6" s="1">
        <f t="shared" si="1"/>
        <v>28</v>
      </c>
      <c r="K6" s="14">
        <f t="shared" si="1"/>
        <v>101.44624328613281</v>
      </c>
      <c r="L6" s="6">
        <f t="shared" si="2"/>
        <v>-0.2678571428571429</v>
      </c>
      <c r="M6" s="7">
        <f t="shared" si="3"/>
        <v>0.5185185185185186</v>
      </c>
    </row>
    <row r="7" spans="1:13" x14ac:dyDescent="0.25">
      <c r="A7" s="3" t="s">
        <v>21</v>
      </c>
      <c r="B7" s="1">
        <v>124</v>
      </c>
      <c r="C7" s="1">
        <v>230.65475463867188</v>
      </c>
      <c r="D7" s="1">
        <v>142</v>
      </c>
      <c r="E7" s="1">
        <v>264.14181518554688</v>
      </c>
      <c r="F7" s="1">
        <v>176</v>
      </c>
      <c r="G7" s="1">
        <v>327.38095092773438</v>
      </c>
      <c r="H7" s="13">
        <f t="shared" si="0"/>
        <v>34</v>
      </c>
      <c r="I7" s="1">
        <f t="shared" si="0"/>
        <v>63.2391357421875</v>
      </c>
      <c r="J7" s="1">
        <f t="shared" si="1"/>
        <v>52</v>
      </c>
      <c r="K7" s="14">
        <f t="shared" si="1"/>
        <v>96.7261962890625</v>
      </c>
      <c r="L7" s="6">
        <f t="shared" si="2"/>
        <v>0.23943661971830976</v>
      </c>
      <c r="M7" s="7">
        <f t="shared" si="3"/>
        <v>0.41935483870967749</v>
      </c>
    </row>
    <row r="8" spans="1:13" x14ac:dyDescent="0.25">
      <c r="A8" s="3" t="s">
        <v>26</v>
      </c>
      <c r="B8" s="1">
        <v>164</v>
      </c>
      <c r="C8" s="1">
        <v>280.15988159179688</v>
      </c>
      <c r="D8" s="1">
        <v>185</v>
      </c>
      <c r="E8" s="1">
        <v>313.88916015625</v>
      </c>
      <c r="F8" s="1">
        <v>143</v>
      </c>
      <c r="G8" s="1">
        <v>243.55764770507813</v>
      </c>
      <c r="H8" s="13">
        <f t="shared" si="0"/>
        <v>-42</v>
      </c>
      <c r="I8" s="1">
        <f t="shared" si="0"/>
        <v>-70.331512451171875</v>
      </c>
      <c r="J8" s="1">
        <f t="shared" si="1"/>
        <v>-21</v>
      </c>
      <c r="K8" s="14">
        <f t="shared" si="1"/>
        <v>-36.60223388671875</v>
      </c>
      <c r="L8" s="6">
        <f t="shared" si="2"/>
        <v>-0.22702702702702704</v>
      </c>
      <c r="M8" s="7">
        <f t="shared" si="3"/>
        <v>-0.12804878048780488</v>
      </c>
    </row>
    <row r="9" spans="1:13" x14ac:dyDescent="0.25">
      <c r="A9" s="3" t="s">
        <v>13</v>
      </c>
      <c r="B9" s="1">
        <v>150</v>
      </c>
      <c r="C9" s="1">
        <v>199.91203308105469</v>
      </c>
      <c r="D9" s="1">
        <v>194</v>
      </c>
      <c r="E9" s="1">
        <v>258.37039184570313</v>
      </c>
      <c r="F9" s="1">
        <v>177</v>
      </c>
      <c r="G9" s="1">
        <v>235.76109313964844</v>
      </c>
      <c r="H9" s="13">
        <f t="shared" si="0"/>
        <v>-17</v>
      </c>
      <c r="I9" s="1">
        <f t="shared" si="0"/>
        <v>-22.609298706054688</v>
      </c>
      <c r="J9" s="1">
        <f t="shared" si="1"/>
        <v>27</v>
      </c>
      <c r="K9" s="14">
        <f t="shared" si="1"/>
        <v>35.84906005859375</v>
      </c>
      <c r="L9" s="6">
        <f t="shared" si="2"/>
        <v>-8.7628865979381465E-2</v>
      </c>
      <c r="M9" s="7">
        <f t="shared" si="3"/>
        <v>0.17999999999999994</v>
      </c>
    </row>
    <row r="10" spans="1:13" x14ac:dyDescent="0.25">
      <c r="A10" s="3" t="s">
        <v>29</v>
      </c>
      <c r="B10" s="1">
        <v>94</v>
      </c>
      <c r="C10" s="1">
        <v>214.04986572265625</v>
      </c>
      <c r="D10" s="1">
        <v>116</v>
      </c>
      <c r="E10" s="1">
        <v>263.48068237304688</v>
      </c>
      <c r="F10" s="1">
        <v>102</v>
      </c>
      <c r="G10" s="1">
        <v>231.63919067382813</v>
      </c>
      <c r="H10" s="13">
        <f t="shared" si="0"/>
        <v>-14</v>
      </c>
      <c r="I10" s="1">
        <f t="shared" si="0"/>
        <v>-31.84149169921875</v>
      </c>
      <c r="J10" s="1">
        <f t="shared" si="1"/>
        <v>8</v>
      </c>
      <c r="K10" s="14">
        <f t="shared" si="1"/>
        <v>17.589324951171875</v>
      </c>
      <c r="L10" s="6">
        <f t="shared" si="2"/>
        <v>-0.12068965517241381</v>
      </c>
      <c r="M10" s="7">
        <f t="shared" si="3"/>
        <v>8.5106382978723305E-2</v>
      </c>
    </row>
    <row r="11" spans="1:13" x14ac:dyDescent="0.25">
      <c r="A11" s="3" t="s">
        <v>19</v>
      </c>
      <c r="B11" s="1">
        <v>77</v>
      </c>
      <c r="C11" s="1">
        <v>257.73196411132813</v>
      </c>
      <c r="D11" s="1">
        <v>77</v>
      </c>
      <c r="E11" s="1">
        <v>253.47291564941406</v>
      </c>
      <c r="F11" s="1">
        <v>71</v>
      </c>
      <c r="G11" s="1">
        <v>230.63929748535156</v>
      </c>
      <c r="H11" s="13">
        <f t="shared" si="0"/>
        <v>-6</v>
      </c>
      <c r="I11" s="1">
        <f t="shared" si="0"/>
        <v>-22.8336181640625</v>
      </c>
      <c r="J11" s="1">
        <f t="shared" si="1"/>
        <v>-6</v>
      </c>
      <c r="K11" s="14">
        <f t="shared" si="1"/>
        <v>-27.092666625976563</v>
      </c>
      <c r="L11" s="6">
        <f t="shared" si="2"/>
        <v>-7.7922077922077948E-2</v>
      </c>
      <c r="M11" s="7">
        <f t="shared" si="3"/>
        <v>-7.7922077922077948E-2</v>
      </c>
    </row>
    <row r="12" spans="1:13" x14ac:dyDescent="0.25">
      <c r="A12" s="3" t="s">
        <v>14</v>
      </c>
      <c r="B12" s="1">
        <v>165</v>
      </c>
      <c r="C12" s="1">
        <v>233.71104431152344</v>
      </c>
      <c r="D12" s="1">
        <v>202</v>
      </c>
      <c r="E12" s="1">
        <v>284.32284545898438</v>
      </c>
      <c r="F12" s="1">
        <v>154</v>
      </c>
      <c r="G12" s="1">
        <v>217.02978515625</v>
      </c>
      <c r="H12" s="13">
        <f t="shared" si="0"/>
        <v>-48</v>
      </c>
      <c r="I12" s="1">
        <f t="shared" si="0"/>
        <v>-67.293060302734375</v>
      </c>
      <c r="J12" s="1">
        <f t="shared" si="1"/>
        <v>-11</v>
      </c>
      <c r="K12" s="14">
        <f t="shared" si="1"/>
        <v>-16.681259155273438</v>
      </c>
      <c r="L12" s="6">
        <f t="shared" si="2"/>
        <v>-0.23762376237623761</v>
      </c>
      <c r="M12" s="7">
        <f t="shared" si="3"/>
        <v>-6.6666666666666652E-2</v>
      </c>
    </row>
    <row r="13" spans="1:13" x14ac:dyDescent="0.25">
      <c r="A13" s="3" t="s">
        <v>3</v>
      </c>
      <c r="B13" s="1">
        <v>72</v>
      </c>
      <c r="C13" s="1">
        <v>140.52345275878906</v>
      </c>
      <c r="D13" s="1">
        <v>106</v>
      </c>
      <c r="E13" s="1">
        <v>201.83940124511719</v>
      </c>
      <c r="F13" s="1">
        <v>106</v>
      </c>
      <c r="G13" s="1">
        <v>200.23045349121094</v>
      </c>
      <c r="H13" s="13">
        <f t="shared" si="0"/>
        <v>0</v>
      </c>
      <c r="I13" s="1">
        <f t="shared" si="0"/>
        <v>-1.60894775390625</v>
      </c>
      <c r="J13" s="1">
        <f t="shared" si="1"/>
        <v>34</v>
      </c>
      <c r="K13" s="14">
        <f t="shared" si="1"/>
        <v>59.707000732421875</v>
      </c>
      <c r="L13" s="6">
        <f t="shared" si="2"/>
        <v>0</v>
      </c>
      <c r="M13" s="7">
        <f t="shared" si="3"/>
        <v>0.47222222222222232</v>
      </c>
    </row>
    <row r="14" spans="1:13" x14ac:dyDescent="0.25">
      <c r="A14" s="3" t="s">
        <v>1</v>
      </c>
      <c r="B14" s="1">
        <v>40</v>
      </c>
      <c r="C14" s="1">
        <v>144.52433776855469</v>
      </c>
      <c r="D14" s="1">
        <v>59</v>
      </c>
      <c r="E14" s="1">
        <v>210.99310302734375</v>
      </c>
      <c r="F14" s="1">
        <v>56</v>
      </c>
      <c r="G14" s="1">
        <v>199.16777038574219</v>
      </c>
      <c r="H14" s="13">
        <f t="shared" si="0"/>
        <v>-3</v>
      </c>
      <c r="I14" s="1">
        <f t="shared" si="0"/>
        <v>-11.825332641601563</v>
      </c>
      <c r="J14" s="1">
        <f t="shared" si="1"/>
        <v>16</v>
      </c>
      <c r="K14" s="14">
        <f t="shared" si="1"/>
        <v>54.6434326171875</v>
      </c>
      <c r="L14" s="6">
        <f t="shared" si="2"/>
        <v>-5.084745762711862E-2</v>
      </c>
      <c r="M14" s="7">
        <f t="shared" si="3"/>
        <v>0.39999999999999991</v>
      </c>
    </row>
    <row r="15" spans="1:13" x14ac:dyDescent="0.25">
      <c r="A15" s="3" t="s">
        <v>27</v>
      </c>
      <c r="B15" s="1">
        <v>72</v>
      </c>
      <c r="C15" s="1">
        <v>125.79275512695313</v>
      </c>
      <c r="D15" s="1">
        <v>123</v>
      </c>
      <c r="E15" s="1">
        <v>214.39028930664063</v>
      </c>
      <c r="F15" s="1">
        <v>99</v>
      </c>
      <c r="G15" s="1">
        <v>172.6483154296875</v>
      </c>
      <c r="H15" s="13">
        <f t="shared" si="0"/>
        <v>-24</v>
      </c>
      <c r="I15" s="1">
        <f t="shared" si="0"/>
        <v>-41.741973876953125</v>
      </c>
      <c r="J15" s="1">
        <f t="shared" si="1"/>
        <v>27</v>
      </c>
      <c r="K15" s="14">
        <f t="shared" si="1"/>
        <v>46.855560302734375</v>
      </c>
      <c r="L15" s="6">
        <f t="shared" si="2"/>
        <v>-0.19512195121951215</v>
      </c>
      <c r="M15" s="7">
        <f t="shared" si="3"/>
        <v>0.375</v>
      </c>
    </row>
    <row r="16" spans="1:13" x14ac:dyDescent="0.25">
      <c r="A16" s="3" t="s">
        <v>2</v>
      </c>
      <c r="B16" s="1">
        <v>30</v>
      </c>
      <c r="C16" s="1">
        <v>115.55350494384766</v>
      </c>
      <c r="D16" s="1">
        <v>41</v>
      </c>
      <c r="E16" s="1">
        <v>157.41380310058594</v>
      </c>
      <c r="F16" s="1">
        <v>44</v>
      </c>
      <c r="G16" s="1">
        <v>168.40171813964844</v>
      </c>
      <c r="H16" s="13">
        <f t="shared" si="0"/>
        <v>3</v>
      </c>
      <c r="I16" s="1">
        <f t="shared" si="0"/>
        <v>10.9879150390625</v>
      </c>
      <c r="J16" s="1">
        <f t="shared" si="1"/>
        <v>14</v>
      </c>
      <c r="K16" s="14">
        <f t="shared" si="1"/>
        <v>52.848213195800781</v>
      </c>
      <c r="L16" s="6">
        <f t="shared" si="2"/>
        <v>7.3170731707317138E-2</v>
      </c>
      <c r="M16" s="7">
        <f t="shared" si="3"/>
        <v>0.46666666666666656</v>
      </c>
    </row>
    <row r="17" spans="1:13" x14ac:dyDescent="0.25">
      <c r="A17" s="3" t="s">
        <v>28</v>
      </c>
      <c r="B17" s="1">
        <v>64</v>
      </c>
      <c r="C17" s="1">
        <v>144.37826538085938</v>
      </c>
      <c r="D17" s="1">
        <v>106</v>
      </c>
      <c r="E17" s="1">
        <v>237.42327880859375</v>
      </c>
      <c r="F17" s="1">
        <v>75</v>
      </c>
      <c r="G17" s="1">
        <v>167.65771484375</v>
      </c>
      <c r="H17" s="13">
        <f t="shared" si="0"/>
        <v>-31</v>
      </c>
      <c r="I17" s="1">
        <f t="shared" si="0"/>
        <v>-69.76556396484375</v>
      </c>
      <c r="J17" s="1">
        <f t="shared" si="1"/>
        <v>11</v>
      </c>
      <c r="K17" s="14">
        <f t="shared" si="1"/>
        <v>23.279449462890625</v>
      </c>
      <c r="L17" s="6">
        <f t="shared" si="2"/>
        <v>-0.29245283018867929</v>
      </c>
      <c r="M17" s="7">
        <f t="shared" si="3"/>
        <v>0.171875</v>
      </c>
    </row>
    <row r="18" spans="1:13" x14ac:dyDescent="0.25">
      <c r="A18" s="3" t="s">
        <v>12</v>
      </c>
      <c r="B18" s="1">
        <v>80</v>
      </c>
      <c r="C18" s="1">
        <v>188.08924865722656</v>
      </c>
      <c r="D18" s="1">
        <v>92</v>
      </c>
      <c r="E18" s="1">
        <v>216.46040344238281</v>
      </c>
      <c r="F18" s="1">
        <v>62</v>
      </c>
      <c r="G18" s="1">
        <v>145.74517822265625</v>
      </c>
      <c r="H18" s="13">
        <f t="shared" si="0"/>
        <v>-30</v>
      </c>
      <c r="I18" s="1">
        <f t="shared" si="0"/>
        <v>-70.715225219726563</v>
      </c>
      <c r="J18" s="1">
        <f t="shared" si="1"/>
        <v>-18</v>
      </c>
      <c r="K18" s="14">
        <f t="shared" si="1"/>
        <v>-42.344070434570313</v>
      </c>
      <c r="L18" s="6">
        <f t="shared" si="2"/>
        <v>-0.32608695652173914</v>
      </c>
      <c r="M18" s="7">
        <f t="shared" si="3"/>
        <v>-0.22499999999999998</v>
      </c>
    </row>
    <row r="19" spans="1:13" x14ac:dyDescent="0.25">
      <c r="A19" s="3" t="s">
        <v>20</v>
      </c>
      <c r="B19" s="1">
        <v>51</v>
      </c>
      <c r="C19" s="1">
        <v>93.712104797363281</v>
      </c>
      <c r="D19" s="1">
        <v>99</v>
      </c>
      <c r="E19" s="1">
        <v>180.93759155273438</v>
      </c>
      <c r="F19" s="1">
        <v>77</v>
      </c>
      <c r="G19" s="1">
        <v>140.37007141113281</v>
      </c>
      <c r="H19" s="13">
        <f t="shared" si="0"/>
        <v>-22</v>
      </c>
      <c r="I19" s="1">
        <f t="shared" si="0"/>
        <v>-40.567520141601563</v>
      </c>
      <c r="J19" s="1">
        <f t="shared" si="1"/>
        <v>26</v>
      </c>
      <c r="K19" s="14">
        <f t="shared" si="1"/>
        <v>46.657966613769531</v>
      </c>
      <c r="L19" s="6">
        <f t="shared" si="2"/>
        <v>-0.22222222222222221</v>
      </c>
      <c r="M19" s="7">
        <f t="shared" si="3"/>
        <v>0.50980392156862742</v>
      </c>
    </row>
    <row r="20" spans="1:13" x14ac:dyDescent="0.25">
      <c r="A20" s="3" t="s">
        <v>5</v>
      </c>
      <c r="B20" s="1">
        <v>42</v>
      </c>
      <c r="C20" s="1">
        <v>107.50761413574219</v>
      </c>
      <c r="D20" s="1">
        <v>56</v>
      </c>
      <c r="E20" s="1">
        <v>139.37281799316406</v>
      </c>
      <c r="F20" s="1">
        <v>42</v>
      </c>
      <c r="G20" s="1">
        <v>103.95782470703125</v>
      </c>
      <c r="H20" s="13">
        <f t="shared" si="0"/>
        <v>-14</v>
      </c>
      <c r="I20" s="1">
        <f t="shared" si="0"/>
        <v>-35.414993286132813</v>
      </c>
      <c r="J20" s="1">
        <f t="shared" si="1"/>
        <v>0</v>
      </c>
      <c r="K20" s="14">
        <f t="shared" si="1"/>
        <v>-3.5497894287109375</v>
      </c>
      <c r="L20" s="6">
        <f t="shared" si="2"/>
        <v>-0.25</v>
      </c>
      <c r="M20" s="7">
        <f t="shared" si="3"/>
        <v>0</v>
      </c>
    </row>
    <row r="21" spans="1:13" x14ac:dyDescent="0.25">
      <c r="A21" s="3" t="s">
        <v>18</v>
      </c>
      <c r="B21" s="1">
        <v>39</v>
      </c>
      <c r="C21" s="1">
        <v>61.092140197753906</v>
      </c>
      <c r="D21" s="1">
        <v>66</v>
      </c>
      <c r="E21" s="1">
        <v>103.09117126464844</v>
      </c>
      <c r="F21" s="1">
        <v>65</v>
      </c>
      <c r="G21" s="1">
        <v>101.63713836669922</v>
      </c>
      <c r="H21" s="13">
        <f t="shared" si="0"/>
        <v>-1</v>
      </c>
      <c r="I21" s="1">
        <f t="shared" si="0"/>
        <v>-1.4540328979492188</v>
      </c>
      <c r="J21" s="1">
        <f t="shared" si="1"/>
        <v>26</v>
      </c>
      <c r="K21" s="14">
        <f t="shared" si="1"/>
        <v>40.544998168945313</v>
      </c>
      <c r="L21" s="6">
        <f t="shared" si="2"/>
        <v>-1.5151515151515138E-2</v>
      </c>
      <c r="M21" s="7">
        <f t="shared" si="3"/>
        <v>0.66666666666666674</v>
      </c>
    </row>
    <row r="22" spans="1:13" x14ac:dyDescent="0.25">
      <c r="A22" s="3" t="s">
        <v>23</v>
      </c>
      <c r="B22" s="1">
        <v>22</v>
      </c>
      <c r="C22" s="1">
        <v>88.67034912109375</v>
      </c>
      <c r="D22" s="1">
        <v>31</v>
      </c>
      <c r="E22" s="1">
        <v>123.57982635498047</v>
      </c>
      <c r="F22" s="1">
        <v>25</v>
      </c>
      <c r="G22" s="1">
        <v>99.332489013671875</v>
      </c>
      <c r="H22" s="13">
        <f t="shared" si="0"/>
        <v>-6</v>
      </c>
      <c r="I22" s="1">
        <f t="shared" si="0"/>
        <v>-24.247337341308594</v>
      </c>
      <c r="J22" s="1">
        <f t="shared" si="1"/>
        <v>3</v>
      </c>
      <c r="K22" s="14">
        <f t="shared" si="1"/>
        <v>10.662139892578125</v>
      </c>
      <c r="L22" s="6">
        <f t="shared" si="2"/>
        <v>-0.19354838709677424</v>
      </c>
      <c r="M22" s="7">
        <f t="shared" si="3"/>
        <v>0.13636363636363646</v>
      </c>
    </row>
    <row r="23" spans="1:13" x14ac:dyDescent="0.25">
      <c r="A23" s="3" t="s">
        <v>8</v>
      </c>
      <c r="B23" s="1">
        <v>30</v>
      </c>
      <c r="C23" s="1">
        <v>65.887725830078125</v>
      </c>
      <c r="D23" s="1">
        <v>52</v>
      </c>
      <c r="E23" s="1">
        <v>114.25055694580078</v>
      </c>
      <c r="F23" s="1">
        <v>41</v>
      </c>
      <c r="G23" s="1">
        <v>89.985298156738281</v>
      </c>
      <c r="H23" s="13">
        <f t="shared" si="0"/>
        <v>-11</v>
      </c>
      <c r="I23" s="1">
        <f t="shared" si="0"/>
        <v>-24.2652587890625</v>
      </c>
      <c r="J23" s="1">
        <f t="shared" si="1"/>
        <v>11</v>
      </c>
      <c r="K23" s="14">
        <f t="shared" si="1"/>
        <v>24.097572326660156</v>
      </c>
      <c r="L23" s="6">
        <f t="shared" si="2"/>
        <v>-0.21153846153846156</v>
      </c>
      <c r="M23" s="7">
        <f t="shared" si="3"/>
        <v>0.3666666666666667</v>
      </c>
    </row>
    <row r="24" spans="1:13" x14ac:dyDescent="0.25">
      <c r="A24" s="3" t="s">
        <v>24</v>
      </c>
      <c r="B24" s="1">
        <v>15</v>
      </c>
      <c r="C24" s="1">
        <v>63.390102386474609</v>
      </c>
      <c r="D24" s="1">
        <v>16</v>
      </c>
      <c r="E24" s="1">
        <v>66.200508117675781</v>
      </c>
      <c r="F24" s="1">
        <v>18</v>
      </c>
      <c r="G24" s="1">
        <v>73.87646484375</v>
      </c>
      <c r="H24" s="13">
        <f t="shared" si="0"/>
        <v>2</v>
      </c>
      <c r="I24" s="1">
        <f t="shared" si="0"/>
        <v>7.6759567260742188</v>
      </c>
      <c r="J24" s="1">
        <f t="shared" si="1"/>
        <v>3</v>
      </c>
      <c r="K24" s="14">
        <f t="shared" si="1"/>
        <v>10.486362457275391</v>
      </c>
      <c r="L24" s="6">
        <f t="shared" si="2"/>
        <v>0.125</v>
      </c>
      <c r="M24" s="7">
        <f t="shared" si="3"/>
        <v>0.19999999999999996</v>
      </c>
    </row>
    <row r="25" spans="1:13" x14ac:dyDescent="0.25">
      <c r="A25" s="3" t="s">
        <v>9</v>
      </c>
      <c r="B25" s="1">
        <v>28</v>
      </c>
      <c r="C25" s="1">
        <v>66.652381896972656</v>
      </c>
      <c r="D25" s="1">
        <v>42</v>
      </c>
      <c r="E25" s="1">
        <v>99.743515014648438</v>
      </c>
      <c r="F25" s="1">
        <v>31</v>
      </c>
      <c r="G25" s="1">
        <v>73.484092712402344</v>
      </c>
      <c r="H25" s="13">
        <f t="shared" si="0"/>
        <v>-11</v>
      </c>
      <c r="I25" s="1">
        <f t="shared" si="0"/>
        <v>-26.259422302246094</v>
      </c>
      <c r="J25" s="1">
        <f t="shared" si="1"/>
        <v>3</v>
      </c>
      <c r="K25" s="14">
        <f t="shared" si="1"/>
        <v>6.8317108154296875</v>
      </c>
      <c r="L25" s="6">
        <f t="shared" si="2"/>
        <v>-0.26190476190476186</v>
      </c>
      <c r="M25" s="7">
        <f t="shared" si="3"/>
        <v>0.10714285714285721</v>
      </c>
    </row>
    <row r="26" spans="1:13" x14ac:dyDescent="0.25">
      <c r="A26" s="3" t="s">
        <v>11</v>
      </c>
      <c r="B26" s="1">
        <v>30</v>
      </c>
      <c r="C26" s="1">
        <v>64.713752746582031</v>
      </c>
      <c r="D26" s="1">
        <v>25</v>
      </c>
      <c r="E26" s="1">
        <v>53.167732238769531</v>
      </c>
      <c r="F26" s="1">
        <v>30</v>
      </c>
      <c r="G26" s="1">
        <v>63.759246826171875</v>
      </c>
      <c r="H26" s="13">
        <f t="shared" si="0"/>
        <v>5</v>
      </c>
      <c r="I26" s="1">
        <f t="shared" si="0"/>
        <v>10.591514587402344</v>
      </c>
      <c r="J26" s="1">
        <f t="shared" si="1"/>
        <v>0</v>
      </c>
      <c r="K26" s="14">
        <f t="shared" si="1"/>
        <v>-0.95450592041015625</v>
      </c>
      <c r="L26" s="6">
        <f t="shared" si="2"/>
        <v>0.19999999999999996</v>
      </c>
      <c r="M26" s="7">
        <f t="shared" si="3"/>
        <v>0</v>
      </c>
    </row>
    <row r="27" spans="1:13" x14ac:dyDescent="0.25">
      <c r="A27" s="3" t="s">
        <v>22</v>
      </c>
      <c r="B27" s="1">
        <v>58</v>
      </c>
      <c r="C27" s="1">
        <v>100.79944610595703</v>
      </c>
      <c r="D27" s="1">
        <v>93</v>
      </c>
      <c r="E27" s="1">
        <v>157.61375427246094</v>
      </c>
      <c r="F27" s="1">
        <v>36</v>
      </c>
      <c r="G27" s="1">
        <v>60.95599365234375</v>
      </c>
      <c r="H27" s="13">
        <f t="shared" si="0"/>
        <v>-57</v>
      </c>
      <c r="I27" s="1">
        <f t="shared" si="0"/>
        <v>-96.657760620117188</v>
      </c>
      <c r="J27" s="1">
        <f t="shared" si="1"/>
        <v>-22</v>
      </c>
      <c r="K27" s="14">
        <f t="shared" si="1"/>
        <v>-39.843452453613281</v>
      </c>
      <c r="L27" s="6">
        <f t="shared" si="2"/>
        <v>-0.61290322580645162</v>
      </c>
      <c r="M27" s="7">
        <f t="shared" si="3"/>
        <v>-0.37931034482758619</v>
      </c>
    </row>
    <row r="28" spans="1:13" x14ac:dyDescent="0.25">
      <c r="A28" s="3" t="s">
        <v>7</v>
      </c>
      <c r="B28" s="1">
        <v>9</v>
      </c>
      <c r="C28" s="1">
        <v>61.775001525878906</v>
      </c>
      <c r="D28" s="1">
        <v>23</v>
      </c>
      <c r="E28" s="1">
        <v>159.14752197265625</v>
      </c>
      <c r="F28" s="1">
        <v>7</v>
      </c>
      <c r="G28" s="1">
        <v>48.442905426025391</v>
      </c>
      <c r="H28" s="13">
        <f t="shared" si="0"/>
        <v>-16</v>
      </c>
      <c r="I28" s="1">
        <f t="shared" si="0"/>
        <v>-110.70461654663086</v>
      </c>
      <c r="J28" s="1">
        <f t="shared" si="1"/>
        <v>-2</v>
      </c>
      <c r="K28" s="14">
        <f t="shared" si="1"/>
        <v>-13.332096099853516</v>
      </c>
      <c r="L28" s="6">
        <f t="shared" si="2"/>
        <v>-0.69565217391304346</v>
      </c>
      <c r="M28" s="7">
        <f t="shared" si="3"/>
        <v>-0.22222222222222221</v>
      </c>
    </row>
    <row r="29" spans="1:13" x14ac:dyDescent="0.25">
      <c r="A29" s="3" t="s">
        <v>4</v>
      </c>
      <c r="B29" s="1">
        <v>9</v>
      </c>
      <c r="C29" s="1">
        <v>22.882131576538086</v>
      </c>
      <c r="D29" s="1">
        <v>14</v>
      </c>
      <c r="E29" s="1">
        <v>35.779090881347656</v>
      </c>
      <c r="F29" s="1">
        <v>15</v>
      </c>
      <c r="G29" s="1">
        <v>38.495098114013672</v>
      </c>
      <c r="H29" s="13">
        <f t="shared" si="0"/>
        <v>1</v>
      </c>
      <c r="I29" s="1">
        <f t="shared" si="0"/>
        <v>2.7160072326660156</v>
      </c>
      <c r="J29" s="1">
        <f t="shared" si="1"/>
        <v>6</v>
      </c>
      <c r="K29" s="14">
        <f t="shared" si="1"/>
        <v>15.612966537475586</v>
      </c>
      <c r="L29" s="6">
        <f t="shared" si="2"/>
        <v>7.1428571428571397E-2</v>
      </c>
      <c r="M29" s="7">
        <f t="shared" si="3"/>
        <v>0.66666666666666674</v>
      </c>
    </row>
    <row r="30" spans="1:13" x14ac:dyDescent="0.25">
      <c r="A30" s="3" t="s">
        <v>30</v>
      </c>
      <c r="B30" s="1">
        <v>16</v>
      </c>
      <c r="C30" s="1">
        <v>89.887641906738281</v>
      </c>
      <c r="D30" s="1">
        <v>21</v>
      </c>
      <c r="E30" s="1">
        <v>115.67061614990234</v>
      </c>
      <c r="F30" s="1">
        <v>7</v>
      </c>
      <c r="G30" s="1">
        <v>38.205436706542969</v>
      </c>
      <c r="H30" s="13">
        <f t="shared" si="0"/>
        <v>-14</v>
      </c>
      <c r="I30" s="1">
        <f t="shared" si="0"/>
        <v>-77.465179443359375</v>
      </c>
      <c r="J30" s="1">
        <f t="shared" si="1"/>
        <v>-9</v>
      </c>
      <c r="K30" s="14">
        <f t="shared" si="1"/>
        <v>-51.682205200195313</v>
      </c>
      <c r="L30" s="6">
        <f t="shared" si="2"/>
        <v>-0.66666666666666674</v>
      </c>
      <c r="M30" s="7">
        <f t="shared" si="3"/>
        <v>-0.5625</v>
      </c>
    </row>
    <row r="31" spans="1:13" x14ac:dyDescent="0.25">
      <c r="A31" s="3" t="s">
        <v>17</v>
      </c>
      <c r="B31" s="1">
        <v>14</v>
      </c>
      <c r="C31" s="1">
        <v>44.423290252685547</v>
      </c>
      <c r="D31" s="1">
        <v>6</v>
      </c>
      <c r="E31" s="1">
        <v>18.954351425170898</v>
      </c>
      <c r="F31" s="1">
        <v>10</v>
      </c>
      <c r="G31" s="1">
        <v>31.612556457519531</v>
      </c>
      <c r="H31" s="13">
        <f t="shared" si="0"/>
        <v>4</v>
      </c>
      <c r="I31" s="1">
        <f t="shared" si="0"/>
        <v>12.658205032348633</v>
      </c>
      <c r="J31" s="1">
        <f t="shared" si="1"/>
        <v>-4</v>
      </c>
      <c r="K31" s="14">
        <f t="shared" si="1"/>
        <v>-12.810733795166016</v>
      </c>
      <c r="L31" s="6">
        <f t="shared" si="2"/>
        <v>0.66666666666666674</v>
      </c>
      <c r="M31" s="7">
        <f t="shared" si="3"/>
        <v>-0.2857142857142857</v>
      </c>
    </row>
    <row r="32" spans="1:13" x14ac:dyDescent="0.25">
      <c r="A32" s="3" t="s">
        <v>16</v>
      </c>
      <c r="B32" s="1">
        <v>19</v>
      </c>
      <c r="C32" s="1">
        <v>45.324428558349609</v>
      </c>
      <c r="D32" s="1">
        <v>23</v>
      </c>
      <c r="E32" s="1">
        <v>54.833709716796875</v>
      </c>
      <c r="F32" s="1">
        <v>12</v>
      </c>
      <c r="G32" s="1">
        <v>28.710193634033203</v>
      </c>
      <c r="H32" s="13">
        <f t="shared" si="0"/>
        <v>-11</v>
      </c>
      <c r="I32" s="1">
        <f t="shared" si="0"/>
        <v>-26.123516082763672</v>
      </c>
      <c r="J32" s="1">
        <f t="shared" si="1"/>
        <v>-7</v>
      </c>
      <c r="K32" s="14">
        <f t="shared" si="1"/>
        <v>-16.614234924316406</v>
      </c>
      <c r="L32" s="6">
        <f t="shared" si="2"/>
        <v>-0.47826086956521741</v>
      </c>
      <c r="M32" s="7">
        <f t="shared" si="3"/>
        <v>-0.36842105263157898</v>
      </c>
    </row>
    <row r="33" spans="1:13" ht="15.75" thickBot="1" x14ac:dyDescent="0.3">
      <c r="A33" s="3" t="s">
        <v>6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5">
        <f t="shared" si="0"/>
        <v>0</v>
      </c>
      <c r="I33" s="16">
        <f t="shared" si="0"/>
        <v>0</v>
      </c>
      <c r="J33" s="16">
        <f t="shared" si="1"/>
        <v>0</v>
      </c>
      <c r="K33" s="17">
        <f t="shared" si="1"/>
        <v>0</v>
      </c>
      <c r="L33" s="8" t="e">
        <f t="shared" si="2"/>
        <v>#DIV/0!</v>
      </c>
      <c r="M33" s="9" t="e">
        <f t="shared" si="3"/>
        <v>#DIV/0!</v>
      </c>
    </row>
    <row r="34" spans="1:13" ht="15" customHeight="1" thickBot="1" x14ac:dyDescent="0.3">
      <c r="A34" t="s">
        <v>121</v>
      </c>
      <c r="B34" s="1">
        <f>SUM(B4:B33)</f>
        <v>5545</v>
      </c>
      <c r="C34" s="1"/>
      <c r="D34" s="1">
        <f>SUM(D4:D33)</f>
        <v>6560</v>
      </c>
      <c r="E34" s="1"/>
      <c r="F34" s="1">
        <f>SUM(F4:F33)</f>
        <v>5890</v>
      </c>
      <c r="G34" s="1"/>
      <c r="H34" s="13">
        <f t="shared" ref="H34" si="4">F34-D34</f>
        <v>-670</v>
      </c>
      <c r="I34" s="1"/>
      <c r="J34" s="1">
        <f t="shared" ref="J34" si="5">F34-B34</f>
        <v>345</v>
      </c>
      <c r="K34" s="14"/>
      <c r="L34" s="8">
        <f t="shared" ref="L34" si="6">(F34/D34-1)</f>
        <v>-0.10213414634146345</v>
      </c>
      <c r="M34" s="9">
        <f t="shared" ref="M34" si="7">(F34/B34-1)</f>
        <v>6.2218214607754785E-2</v>
      </c>
    </row>
    <row r="35" spans="1:13" x14ac:dyDescent="0.25">
      <c r="B35" s="1"/>
      <c r="C35" s="1"/>
      <c r="D35" s="1"/>
      <c r="E35" s="1"/>
      <c r="F35" s="1"/>
      <c r="G35" s="1"/>
      <c r="H35" s="24"/>
      <c r="I35" s="24"/>
      <c r="J35" s="25"/>
      <c r="K35" s="25"/>
      <c r="L35" s="24"/>
      <c r="M35" s="25"/>
    </row>
    <row r="36" spans="1:13" x14ac:dyDescent="0.25">
      <c r="H36" s="22"/>
      <c r="I36" s="22"/>
      <c r="J36" s="22"/>
      <c r="K36" s="22"/>
      <c r="L36" s="22"/>
      <c r="M36" s="22"/>
    </row>
  </sheetData>
  <mergeCells count="7">
    <mergeCell ref="B2:C2"/>
    <mergeCell ref="D2:E2"/>
    <mergeCell ref="F2:G2"/>
    <mergeCell ref="H1:K1"/>
    <mergeCell ref="L1:M1"/>
    <mergeCell ref="H2:I2"/>
    <mergeCell ref="J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FD23"/>
  <sheetViews>
    <sheetView workbookViewId="0">
      <selection activeCell="K21" sqref="K21"/>
    </sheetView>
  </sheetViews>
  <sheetFormatPr defaultRowHeight="15" x14ac:dyDescent="0.25"/>
  <cols>
    <col min="1" max="1" width="13.5703125" bestFit="1" customWidth="1"/>
    <col min="2" max="7" width="14.28515625" customWidth="1"/>
    <col min="8" max="11" width="12.28515625" customWidth="1"/>
    <col min="12" max="13" width="23.85546875" customWidth="1"/>
  </cols>
  <sheetData>
    <row r="1" spans="1:13" ht="15.75" thickBot="1" x14ac:dyDescent="0.3">
      <c r="H1" s="41" t="s">
        <v>101</v>
      </c>
      <c r="I1" s="42"/>
      <c r="J1" s="42"/>
      <c r="K1" s="43"/>
      <c r="L1" s="41" t="s">
        <v>102</v>
      </c>
      <c r="M1" s="43"/>
    </row>
    <row r="2" spans="1:13" ht="15.75" thickBot="1" x14ac:dyDescent="0.3">
      <c r="B2" s="40" t="s">
        <v>107</v>
      </c>
      <c r="C2" s="40"/>
      <c r="D2" s="40" t="s">
        <v>106</v>
      </c>
      <c r="E2" s="40"/>
      <c r="F2" s="40" t="s">
        <v>105</v>
      </c>
      <c r="G2" s="40"/>
      <c r="H2" s="41" t="s">
        <v>99</v>
      </c>
      <c r="I2" s="43"/>
      <c r="J2" s="44" t="s">
        <v>100</v>
      </c>
      <c r="K2" s="44"/>
      <c r="L2" s="23" t="s">
        <v>99</v>
      </c>
      <c r="M2" s="27" t="s">
        <v>100</v>
      </c>
    </row>
    <row r="3" spans="1:13" ht="15.75" thickBot="1" x14ac:dyDescent="0.3">
      <c r="A3" t="s">
        <v>0</v>
      </c>
      <c r="B3" s="28" t="s">
        <v>110</v>
      </c>
      <c r="C3" s="28" t="s">
        <v>111</v>
      </c>
      <c r="D3" s="28" t="s">
        <v>108</v>
      </c>
      <c r="E3" s="28" t="s">
        <v>109</v>
      </c>
      <c r="F3" s="28" t="s">
        <v>112</v>
      </c>
      <c r="G3" s="28" t="s">
        <v>113</v>
      </c>
      <c r="H3" s="18" t="s">
        <v>103</v>
      </c>
      <c r="I3" s="23" t="s">
        <v>104</v>
      </c>
      <c r="J3" s="19" t="s">
        <v>103</v>
      </c>
      <c r="K3" s="23" t="s">
        <v>104</v>
      </c>
      <c r="L3" s="18" t="s">
        <v>103</v>
      </c>
      <c r="M3" s="26" t="s">
        <v>103</v>
      </c>
    </row>
    <row r="4" spans="1:13" x14ac:dyDescent="0.25">
      <c r="A4" s="3" t="s">
        <v>42</v>
      </c>
      <c r="B4" s="1">
        <v>113</v>
      </c>
      <c r="C4" s="1">
        <v>124.27005004882813</v>
      </c>
      <c r="D4" s="1">
        <v>192</v>
      </c>
      <c r="E4" s="1">
        <v>209.82231140136719</v>
      </c>
      <c r="F4" s="1">
        <v>98</v>
      </c>
      <c r="G4" s="1">
        <v>106.96004486083984</v>
      </c>
      <c r="H4" s="10">
        <f>F4-D4</f>
        <v>-94</v>
      </c>
      <c r="I4" s="11">
        <f>G4-E4</f>
        <v>-102.86226654052734</v>
      </c>
      <c r="J4" s="11">
        <f>F4-B4</f>
        <v>-15</v>
      </c>
      <c r="K4" s="12">
        <f>G4-C4</f>
        <v>-17.310005187988281</v>
      </c>
      <c r="L4" s="4">
        <f>(F4/D4-1)</f>
        <v>-0.48958333333333337</v>
      </c>
      <c r="M4" s="5">
        <f>(F4/B4-1)</f>
        <v>-0.13274336283185839</v>
      </c>
    </row>
    <row r="5" spans="1:13" x14ac:dyDescent="0.25">
      <c r="A5" s="3" t="s">
        <v>36</v>
      </c>
      <c r="B5" s="1">
        <v>49</v>
      </c>
      <c r="C5" s="1">
        <v>77.965888977050781</v>
      </c>
      <c r="D5" s="1">
        <v>75</v>
      </c>
      <c r="E5" s="1">
        <v>118.70845031738281</v>
      </c>
      <c r="F5" s="1">
        <v>57</v>
      </c>
      <c r="G5" s="1">
        <v>89.997634887695313</v>
      </c>
      <c r="H5" s="13">
        <f t="shared" ref="H5:I20" si="0">F5-D5</f>
        <v>-18</v>
      </c>
      <c r="I5" s="1">
        <f t="shared" si="0"/>
        <v>-28.7108154296875</v>
      </c>
      <c r="J5" s="1">
        <f t="shared" ref="J5:K20" si="1">F5-B5</f>
        <v>8</v>
      </c>
      <c r="K5" s="14">
        <f t="shared" si="1"/>
        <v>12.031745910644531</v>
      </c>
      <c r="L5" s="6">
        <f t="shared" ref="L5:L20" si="2">(F5/D5-1)</f>
        <v>-0.24</v>
      </c>
      <c r="M5" s="7">
        <f t="shared" ref="M5:M20" si="3">(F5/B5-1)</f>
        <v>0.16326530612244894</v>
      </c>
    </row>
    <row r="6" spans="1:13" x14ac:dyDescent="0.25">
      <c r="A6" s="3" t="s">
        <v>45</v>
      </c>
      <c r="B6" s="1">
        <v>14</v>
      </c>
      <c r="C6" s="1">
        <v>45.934772491455078</v>
      </c>
      <c r="D6" s="1">
        <v>33</v>
      </c>
      <c r="E6" s="1">
        <v>107.88191986083984</v>
      </c>
      <c r="F6" s="1">
        <v>20</v>
      </c>
      <c r="G6" s="1">
        <v>65.272018432617188</v>
      </c>
      <c r="H6" s="13">
        <f t="shared" si="0"/>
        <v>-13</v>
      </c>
      <c r="I6" s="1">
        <f t="shared" si="0"/>
        <v>-42.609901428222656</v>
      </c>
      <c r="J6" s="1">
        <f t="shared" si="1"/>
        <v>6</v>
      </c>
      <c r="K6" s="14">
        <f t="shared" si="1"/>
        <v>19.337245941162109</v>
      </c>
      <c r="L6" s="6">
        <f t="shared" si="2"/>
        <v>-0.39393939393939392</v>
      </c>
      <c r="M6" s="7">
        <f t="shared" si="3"/>
        <v>0.4285714285714286</v>
      </c>
    </row>
    <row r="7" spans="1:13" x14ac:dyDescent="0.25">
      <c r="A7" s="3" t="s">
        <v>39</v>
      </c>
      <c r="B7" s="1">
        <v>57</v>
      </c>
      <c r="C7" s="1">
        <v>67.259017944335938</v>
      </c>
      <c r="D7" s="1">
        <v>96</v>
      </c>
      <c r="E7" s="1">
        <v>113.06887817382813</v>
      </c>
      <c r="F7" s="1">
        <v>50</v>
      </c>
      <c r="G7" s="1">
        <v>58.896282196044922</v>
      </c>
      <c r="H7" s="13">
        <f t="shared" si="0"/>
        <v>-46</v>
      </c>
      <c r="I7" s="1">
        <f t="shared" si="0"/>
        <v>-54.172595977783203</v>
      </c>
      <c r="J7" s="1">
        <f t="shared" si="1"/>
        <v>-7</v>
      </c>
      <c r="K7" s="14">
        <f t="shared" si="1"/>
        <v>-8.3627357482910156</v>
      </c>
      <c r="L7" s="6">
        <f t="shared" si="2"/>
        <v>-0.47916666666666663</v>
      </c>
      <c r="M7" s="7">
        <f t="shared" si="3"/>
        <v>-0.1228070175438597</v>
      </c>
    </row>
    <row r="8" spans="1:13" x14ac:dyDescent="0.25">
      <c r="A8" s="3" t="s">
        <v>32</v>
      </c>
      <c r="B8" s="1">
        <v>45</v>
      </c>
      <c r="C8" s="1">
        <v>86.277969360351563</v>
      </c>
      <c r="D8" s="1">
        <v>71</v>
      </c>
      <c r="E8" s="1">
        <v>133.55906677246094</v>
      </c>
      <c r="F8" s="1">
        <v>31</v>
      </c>
      <c r="G8" s="1">
        <v>57.904960632324219</v>
      </c>
      <c r="H8" s="13">
        <f t="shared" si="0"/>
        <v>-40</v>
      </c>
      <c r="I8" s="1">
        <f t="shared" si="0"/>
        <v>-75.654106140136719</v>
      </c>
      <c r="J8" s="1">
        <f t="shared" si="1"/>
        <v>-14</v>
      </c>
      <c r="K8" s="14">
        <f t="shared" si="1"/>
        <v>-28.373008728027344</v>
      </c>
      <c r="L8" s="6">
        <f t="shared" si="2"/>
        <v>-0.56338028169014087</v>
      </c>
      <c r="M8" s="7">
        <f t="shared" si="3"/>
        <v>-0.31111111111111112</v>
      </c>
    </row>
    <row r="9" spans="1:13" x14ac:dyDescent="0.25">
      <c r="A9" s="3" t="s">
        <v>41</v>
      </c>
      <c r="B9" s="1">
        <v>20</v>
      </c>
      <c r="C9" s="1">
        <v>55.011550903320313</v>
      </c>
      <c r="D9" s="1">
        <v>35</v>
      </c>
      <c r="E9" s="1">
        <v>96.437332153320313</v>
      </c>
      <c r="F9" s="1">
        <v>18</v>
      </c>
      <c r="G9" s="1">
        <v>49.605907440185547</v>
      </c>
      <c r="H9" s="13">
        <f t="shared" si="0"/>
        <v>-17</v>
      </c>
      <c r="I9" s="1">
        <f t="shared" si="0"/>
        <v>-46.831424713134766</v>
      </c>
      <c r="J9" s="1">
        <f t="shared" si="1"/>
        <v>-2</v>
      </c>
      <c r="K9" s="14">
        <f t="shared" si="1"/>
        <v>-5.4056434631347656</v>
      </c>
      <c r="L9" s="6">
        <f t="shared" si="2"/>
        <v>-0.48571428571428577</v>
      </c>
      <c r="M9" s="7">
        <f t="shared" si="3"/>
        <v>-9.9999999999999978E-2</v>
      </c>
    </row>
    <row r="10" spans="1:13" x14ac:dyDescent="0.25">
      <c r="A10" s="3" t="s">
        <v>44</v>
      </c>
      <c r="B10" s="1">
        <v>21</v>
      </c>
      <c r="C10" s="1">
        <v>85.438789367675781</v>
      </c>
      <c r="D10" s="1">
        <v>33</v>
      </c>
      <c r="E10" s="1">
        <v>133.87423706054688</v>
      </c>
      <c r="F10" s="1">
        <v>12</v>
      </c>
      <c r="G10" s="1">
        <v>48.520133972167969</v>
      </c>
      <c r="H10" s="13">
        <f t="shared" si="0"/>
        <v>-21</v>
      </c>
      <c r="I10" s="1">
        <f t="shared" si="0"/>
        <v>-85.354103088378906</v>
      </c>
      <c r="J10" s="1">
        <f t="shared" si="1"/>
        <v>-9</v>
      </c>
      <c r="K10" s="14">
        <f t="shared" si="1"/>
        <v>-36.918655395507813</v>
      </c>
      <c r="L10" s="6">
        <f t="shared" si="2"/>
        <v>-0.63636363636363635</v>
      </c>
      <c r="M10" s="7">
        <f t="shared" si="3"/>
        <v>-0.4285714285714286</v>
      </c>
    </row>
    <row r="11" spans="1:13" x14ac:dyDescent="0.25">
      <c r="A11" s="3" t="s">
        <v>43</v>
      </c>
      <c r="B11" s="1">
        <v>55</v>
      </c>
      <c r="C11" s="1">
        <v>68.816238403320313</v>
      </c>
      <c r="D11" s="1">
        <v>60</v>
      </c>
      <c r="E11" s="1">
        <v>74.696548461914063</v>
      </c>
      <c r="F11" s="1">
        <v>35</v>
      </c>
      <c r="G11" s="1">
        <v>43.488525390625</v>
      </c>
      <c r="H11" s="13">
        <f t="shared" si="0"/>
        <v>-25</v>
      </c>
      <c r="I11" s="1">
        <f t="shared" si="0"/>
        <v>-31.208023071289063</v>
      </c>
      <c r="J11" s="1">
        <f t="shared" si="1"/>
        <v>-20</v>
      </c>
      <c r="K11" s="14">
        <f t="shared" si="1"/>
        <v>-25.327713012695313</v>
      </c>
      <c r="L11" s="6">
        <f t="shared" si="2"/>
        <v>-0.41666666666666663</v>
      </c>
      <c r="M11" s="7">
        <f t="shared" si="3"/>
        <v>-0.36363636363636365</v>
      </c>
    </row>
    <row r="12" spans="1:13" x14ac:dyDescent="0.25">
      <c r="A12" s="3" t="s">
        <v>38</v>
      </c>
      <c r="B12" s="1">
        <v>18</v>
      </c>
      <c r="C12" s="1">
        <v>45.417842864990234</v>
      </c>
      <c r="D12" s="1">
        <v>20</v>
      </c>
      <c r="E12" s="1">
        <v>50.974895477294922</v>
      </c>
      <c r="F12" s="1">
        <v>17</v>
      </c>
      <c r="G12" s="1">
        <v>43.453811645507813</v>
      </c>
      <c r="H12" s="13">
        <f t="shared" si="0"/>
        <v>-3</v>
      </c>
      <c r="I12" s="1">
        <f t="shared" si="0"/>
        <v>-7.5210838317871094</v>
      </c>
      <c r="J12" s="1">
        <f t="shared" si="1"/>
        <v>-1</v>
      </c>
      <c r="K12" s="14">
        <f t="shared" si="1"/>
        <v>-1.9640312194824219</v>
      </c>
      <c r="L12" s="6">
        <f t="shared" si="2"/>
        <v>-0.15000000000000002</v>
      </c>
      <c r="M12" s="7">
        <f t="shared" si="3"/>
        <v>-5.555555555555558E-2</v>
      </c>
    </row>
    <row r="13" spans="1:13" x14ac:dyDescent="0.25">
      <c r="A13" s="3" t="s">
        <v>34</v>
      </c>
      <c r="B13" s="1">
        <v>29</v>
      </c>
      <c r="C13" s="1">
        <v>39.120990753173828</v>
      </c>
      <c r="D13" s="1">
        <v>61</v>
      </c>
      <c r="E13" s="1">
        <v>82.092964172363281</v>
      </c>
      <c r="F13" s="1">
        <v>32</v>
      </c>
      <c r="G13" s="1">
        <v>42.958786010742188</v>
      </c>
      <c r="H13" s="13">
        <f t="shared" si="0"/>
        <v>-29</v>
      </c>
      <c r="I13" s="1">
        <f t="shared" si="0"/>
        <v>-39.134178161621094</v>
      </c>
      <c r="J13" s="1">
        <f t="shared" si="1"/>
        <v>3</v>
      </c>
      <c r="K13" s="14">
        <f t="shared" si="1"/>
        <v>3.8377952575683594</v>
      </c>
      <c r="L13" s="6">
        <f t="shared" si="2"/>
        <v>-0.47540983606557374</v>
      </c>
      <c r="M13" s="7">
        <f t="shared" si="3"/>
        <v>0.10344827586206895</v>
      </c>
    </row>
    <row r="14" spans="1:13" x14ac:dyDescent="0.25">
      <c r="A14" s="3" t="s">
        <v>33</v>
      </c>
      <c r="B14" s="1">
        <v>18</v>
      </c>
      <c r="C14" s="1">
        <v>30.12098503112793</v>
      </c>
      <c r="D14" s="1">
        <v>28</v>
      </c>
      <c r="E14" s="1">
        <v>47.130111694335938</v>
      </c>
      <c r="F14" s="1">
        <v>25</v>
      </c>
      <c r="G14" s="1">
        <v>42.122997283935547</v>
      </c>
      <c r="H14" s="13">
        <f t="shared" si="0"/>
        <v>-3</v>
      </c>
      <c r="I14" s="1">
        <f t="shared" si="0"/>
        <v>-5.0071144104003906</v>
      </c>
      <c r="J14" s="1">
        <f t="shared" si="1"/>
        <v>7</v>
      </c>
      <c r="K14" s="14">
        <f t="shared" si="1"/>
        <v>12.002012252807617</v>
      </c>
      <c r="L14" s="6">
        <f t="shared" si="2"/>
        <v>-0.1071428571428571</v>
      </c>
      <c r="M14" s="7">
        <f t="shared" si="3"/>
        <v>0.38888888888888884</v>
      </c>
    </row>
    <row r="15" spans="1:13" x14ac:dyDescent="0.25">
      <c r="A15" s="3" t="s">
        <v>37</v>
      </c>
      <c r="B15" s="1">
        <v>17</v>
      </c>
      <c r="C15" s="1">
        <v>57.927555084228516</v>
      </c>
      <c r="D15" s="1">
        <v>22</v>
      </c>
      <c r="E15" s="1">
        <v>74.414825439453125</v>
      </c>
      <c r="F15" s="1">
        <v>12</v>
      </c>
      <c r="G15" s="1">
        <v>40.548759460449219</v>
      </c>
      <c r="H15" s="13">
        <f t="shared" si="0"/>
        <v>-10</v>
      </c>
      <c r="I15" s="1">
        <f t="shared" si="0"/>
        <v>-33.866065979003906</v>
      </c>
      <c r="J15" s="1">
        <f t="shared" si="1"/>
        <v>-5</v>
      </c>
      <c r="K15" s="14">
        <f t="shared" si="1"/>
        <v>-17.378795623779297</v>
      </c>
      <c r="L15" s="6">
        <f t="shared" si="2"/>
        <v>-0.45454545454545459</v>
      </c>
      <c r="M15" s="7">
        <f t="shared" si="3"/>
        <v>-0.29411764705882348</v>
      </c>
    </row>
    <row r="16" spans="1:13" x14ac:dyDescent="0.25">
      <c r="A16" s="3" t="s">
        <v>47</v>
      </c>
      <c r="B16" s="1">
        <v>13</v>
      </c>
      <c r="C16" s="1">
        <v>28.414678573608398</v>
      </c>
      <c r="D16" s="1">
        <v>25</v>
      </c>
      <c r="E16" s="1">
        <v>55.231529235839844</v>
      </c>
      <c r="F16" s="1">
        <v>18</v>
      </c>
      <c r="G16" s="1">
        <v>39.949398040771484</v>
      </c>
      <c r="H16" s="13">
        <f t="shared" si="0"/>
        <v>-7</v>
      </c>
      <c r="I16" s="1">
        <f t="shared" si="0"/>
        <v>-15.282131195068359</v>
      </c>
      <c r="J16" s="1">
        <f t="shared" si="1"/>
        <v>5</v>
      </c>
      <c r="K16" s="14">
        <f t="shared" si="1"/>
        <v>11.534719467163086</v>
      </c>
      <c r="L16" s="6">
        <f t="shared" si="2"/>
        <v>-0.28000000000000003</v>
      </c>
      <c r="M16" s="7">
        <f t="shared" si="3"/>
        <v>0.38461538461538458</v>
      </c>
    </row>
    <row r="17" spans="1:13 16384:16384" x14ac:dyDescent="0.25">
      <c r="A17" s="3" t="s">
        <v>40</v>
      </c>
      <c r="B17" s="1">
        <v>6</v>
      </c>
      <c r="C17" s="1">
        <v>18.40208625793457</v>
      </c>
      <c r="D17" s="1">
        <v>5</v>
      </c>
      <c r="E17" s="1">
        <v>15.444015502929688</v>
      </c>
      <c r="F17" s="1">
        <v>12</v>
      </c>
      <c r="G17" s="1">
        <v>37.238170623779297</v>
      </c>
      <c r="H17" s="13">
        <f t="shared" si="0"/>
        <v>7</v>
      </c>
      <c r="I17" s="1">
        <f t="shared" si="0"/>
        <v>21.794155120849609</v>
      </c>
      <c r="J17" s="1">
        <f t="shared" si="1"/>
        <v>6</v>
      </c>
      <c r="K17" s="14">
        <f t="shared" si="1"/>
        <v>18.836084365844727</v>
      </c>
      <c r="L17" s="6">
        <f t="shared" si="2"/>
        <v>1.4</v>
      </c>
      <c r="M17" s="7">
        <f t="shared" si="3"/>
        <v>1</v>
      </c>
    </row>
    <row r="18" spans="1:13 16384:16384" x14ac:dyDescent="0.25">
      <c r="A18" s="3" t="s">
        <v>31</v>
      </c>
      <c r="B18" s="1">
        <v>11</v>
      </c>
      <c r="C18" s="1">
        <v>29.136756896972656</v>
      </c>
      <c r="D18" s="1">
        <v>10</v>
      </c>
      <c r="E18" s="1">
        <v>26.565364837646484</v>
      </c>
      <c r="F18" s="1">
        <v>14</v>
      </c>
      <c r="G18" s="1">
        <v>37.017452239990234</v>
      </c>
      <c r="H18" s="13">
        <f t="shared" si="0"/>
        <v>4</v>
      </c>
      <c r="I18" s="1">
        <f t="shared" si="0"/>
        <v>10.45208740234375</v>
      </c>
      <c r="J18" s="1">
        <f t="shared" si="1"/>
        <v>3</v>
      </c>
      <c r="K18" s="14">
        <f t="shared" si="1"/>
        <v>7.8806953430175781</v>
      </c>
      <c r="L18" s="6">
        <f t="shared" si="2"/>
        <v>0.39999999999999991</v>
      </c>
      <c r="M18" s="7">
        <f t="shared" si="3"/>
        <v>0.27272727272727271</v>
      </c>
    </row>
    <row r="19" spans="1:13 16384:16384" x14ac:dyDescent="0.25">
      <c r="A19" s="3" t="s">
        <v>35</v>
      </c>
      <c r="B19" s="1">
        <v>14</v>
      </c>
      <c r="C19" s="1">
        <v>28.980106353759766</v>
      </c>
      <c r="D19" s="1">
        <v>17</v>
      </c>
      <c r="E19" s="1">
        <v>35.194499969482422</v>
      </c>
      <c r="F19" s="1">
        <v>9</v>
      </c>
      <c r="G19" s="1">
        <v>18.70985221862793</v>
      </c>
      <c r="H19" s="13">
        <f t="shared" si="0"/>
        <v>-8</v>
      </c>
      <c r="I19" s="1">
        <f t="shared" si="0"/>
        <v>-16.484647750854492</v>
      </c>
      <c r="J19" s="1">
        <f t="shared" si="1"/>
        <v>-5</v>
      </c>
      <c r="K19" s="14">
        <f t="shared" si="1"/>
        <v>-10.270254135131836</v>
      </c>
      <c r="L19" s="6">
        <f t="shared" si="2"/>
        <v>-0.47058823529411764</v>
      </c>
      <c r="M19" s="7">
        <f t="shared" si="3"/>
        <v>-0.3571428571428571</v>
      </c>
    </row>
    <row r="20" spans="1:13 16384:16384" ht="15.75" thickBot="1" x14ac:dyDescent="0.3">
      <c r="A20" s="3" t="s">
        <v>46</v>
      </c>
      <c r="B20" s="1">
        <v>3</v>
      </c>
      <c r="C20" s="1">
        <v>12.685525894165039</v>
      </c>
      <c r="D20" s="1">
        <v>11</v>
      </c>
      <c r="E20" s="1">
        <v>46.592399597167969</v>
      </c>
      <c r="F20" s="1">
        <v>1</v>
      </c>
      <c r="G20" s="1">
        <v>4.2351346015930176</v>
      </c>
      <c r="H20" s="15">
        <f t="shared" si="0"/>
        <v>-10</v>
      </c>
      <c r="I20" s="16">
        <f t="shared" si="0"/>
        <v>-42.357264995574951</v>
      </c>
      <c r="J20" s="16">
        <f t="shared" si="1"/>
        <v>-2</v>
      </c>
      <c r="K20" s="17">
        <f t="shared" si="1"/>
        <v>-8.4503912925720215</v>
      </c>
      <c r="L20" s="8">
        <f t="shared" si="2"/>
        <v>-0.90909090909090906</v>
      </c>
      <c r="M20" s="9">
        <f t="shared" si="3"/>
        <v>-0.66666666666666674</v>
      </c>
    </row>
    <row r="21" spans="1:13 16384:16384" ht="15.75" thickBot="1" x14ac:dyDescent="0.3">
      <c r="A21" t="s">
        <v>114</v>
      </c>
      <c r="B21" s="1">
        <f>SUM(B4:B20)</f>
        <v>503</v>
      </c>
      <c r="C21" s="1"/>
      <c r="D21" s="1">
        <f>SUM(D4:D20)</f>
        <v>794</v>
      </c>
      <c r="E21" s="1"/>
      <c r="F21" s="1">
        <f>SUM(F4:F20)</f>
        <v>461</v>
      </c>
      <c r="G21" s="1"/>
      <c r="H21" s="15">
        <f t="shared" ref="H21" si="4">F21-D21</f>
        <v>-333</v>
      </c>
      <c r="I21" s="16"/>
      <c r="J21" s="16">
        <f t="shared" ref="J21" si="5">F21-B21</f>
        <v>-42</v>
      </c>
      <c r="K21" s="17"/>
      <c r="L21" s="8">
        <f t="shared" ref="L21" si="6">(F21/D21-1)</f>
        <v>-0.41939546599496225</v>
      </c>
      <c r="M21" s="9">
        <f t="shared" ref="M21" si="7">(F21/B21-1)</f>
        <v>-8.3499005964214668E-2</v>
      </c>
      <c r="XFD21" s="1">
        <f>SUM(XFD4:XFD20)</f>
        <v>0</v>
      </c>
    </row>
    <row r="22" spans="1:13 16384:16384" x14ac:dyDescent="0.25">
      <c r="B22" s="1"/>
      <c r="C22" s="1"/>
      <c r="D22" s="1"/>
      <c r="E22" s="1"/>
      <c r="F22" s="1"/>
      <c r="G22" s="1"/>
      <c r="H22" s="21"/>
      <c r="I22" s="21"/>
      <c r="J22" s="20"/>
      <c r="K22" s="20"/>
      <c r="L22" s="21"/>
      <c r="M22" s="20"/>
    </row>
    <row r="23" spans="1:13 16384:16384" x14ac:dyDescent="0.25">
      <c r="H23" s="2"/>
      <c r="I23" s="2"/>
      <c r="J23" s="2"/>
      <c r="K23" s="2"/>
      <c r="L23" s="2"/>
      <c r="M23" s="2"/>
    </row>
  </sheetData>
  <mergeCells count="7">
    <mergeCell ref="B2:C2"/>
    <mergeCell ref="D2:E2"/>
    <mergeCell ref="F2:G2"/>
    <mergeCell ref="H1:K1"/>
    <mergeCell ref="L1:M1"/>
    <mergeCell ref="H2:I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workbookViewId="0">
      <selection activeCell="K26" sqref="K26"/>
    </sheetView>
  </sheetViews>
  <sheetFormatPr defaultRowHeight="15" x14ac:dyDescent="0.25"/>
  <cols>
    <col min="1" max="1" width="15.85546875" bestFit="1" customWidth="1"/>
    <col min="2" max="7" width="14.28515625" customWidth="1"/>
    <col min="8" max="11" width="12.28515625" customWidth="1"/>
    <col min="12" max="13" width="23.7109375" customWidth="1"/>
  </cols>
  <sheetData>
    <row r="1" spans="1:13" ht="15.75" thickBot="1" x14ac:dyDescent="0.3">
      <c r="H1" s="41" t="s">
        <v>101</v>
      </c>
      <c r="I1" s="42"/>
      <c r="J1" s="42"/>
      <c r="K1" s="43"/>
      <c r="L1" s="41" t="s">
        <v>102</v>
      </c>
      <c r="M1" s="43"/>
    </row>
    <row r="2" spans="1:13" ht="15.75" thickBot="1" x14ac:dyDescent="0.3">
      <c r="B2" s="40" t="s">
        <v>107</v>
      </c>
      <c r="C2" s="40"/>
      <c r="D2" s="40" t="s">
        <v>106</v>
      </c>
      <c r="E2" s="40"/>
      <c r="F2" s="40" t="s">
        <v>105</v>
      </c>
      <c r="G2" s="40"/>
      <c r="H2" s="41" t="s">
        <v>99</v>
      </c>
      <c r="I2" s="43"/>
      <c r="J2" s="44" t="s">
        <v>100</v>
      </c>
      <c r="K2" s="44"/>
      <c r="L2" s="23" t="s">
        <v>99</v>
      </c>
      <c r="M2" s="27" t="s">
        <v>100</v>
      </c>
    </row>
    <row r="3" spans="1:13" ht="15.75" thickBot="1" x14ac:dyDescent="0.3">
      <c r="A3" t="s">
        <v>0</v>
      </c>
      <c r="B3" s="28" t="s">
        <v>110</v>
      </c>
      <c r="C3" s="28" t="s">
        <v>111</v>
      </c>
      <c r="D3" s="28" t="s">
        <v>108</v>
      </c>
      <c r="E3" s="28" t="s">
        <v>109</v>
      </c>
      <c r="F3" s="28" t="s">
        <v>112</v>
      </c>
      <c r="G3" s="28" t="s">
        <v>113</v>
      </c>
      <c r="H3" s="18" t="s">
        <v>103</v>
      </c>
      <c r="I3" s="23" t="s">
        <v>104</v>
      </c>
      <c r="J3" s="19" t="s">
        <v>103</v>
      </c>
      <c r="K3" s="23" t="s">
        <v>104</v>
      </c>
      <c r="L3" s="18" t="s">
        <v>103</v>
      </c>
      <c r="M3" s="26" t="s">
        <v>103</v>
      </c>
    </row>
    <row r="4" spans="1:13" x14ac:dyDescent="0.25">
      <c r="A4" s="3" t="s">
        <v>62</v>
      </c>
      <c r="B4" s="1">
        <v>443</v>
      </c>
      <c r="C4" s="1">
        <v>211.88264465332031</v>
      </c>
      <c r="D4" s="1">
        <v>598</v>
      </c>
      <c r="E4" s="1">
        <v>283.63009643554688</v>
      </c>
      <c r="F4" s="1">
        <v>396</v>
      </c>
      <c r="G4" s="1">
        <v>187.85311889648438</v>
      </c>
      <c r="H4" s="10">
        <f>F4-D4</f>
        <v>-202</v>
      </c>
      <c r="I4" s="11">
        <f>G4-E4</f>
        <v>-95.7769775390625</v>
      </c>
      <c r="J4" s="11">
        <f>F4-B4</f>
        <v>-47</v>
      </c>
      <c r="K4" s="12">
        <f>G4-C4</f>
        <v>-24.029525756835938</v>
      </c>
      <c r="L4" s="4">
        <f>(F4/D4-1)</f>
        <v>-0.33779264214046822</v>
      </c>
      <c r="M4" s="5">
        <f>(F4/B4-1)</f>
        <v>-0.10609480812641081</v>
      </c>
    </row>
    <row r="5" spans="1:13" x14ac:dyDescent="0.25">
      <c r="A5" s="3" t="s">
        <v>53</v>
      </c>
      <c r="B5" s="1">
        <v>7</v>
      </c>
      <c r="C5" s="1">
        <v>208.51951599121094</v>
      </c>
      <c r="D5" s="1">
        <v>5</v>
      </c>
      <c r="E5" s="1">
        <v>151.19444274902344</v>
      </c>
      <c r="F5" s="1">
        <v>4</v>
      </c>
      <c r="G5" s="1">
        <v>122.32415771484375</v>
      </c>
      <c r="H5" s="13">
        <f t="shared" ref="H5:I25" si="0">F5-D5</f>
        <v>-1</v>
      </c>
      <c r="I5" s="1">
        <f t="shared" si="0"/>
        <v>-28.870285034179688</v>
      </c>
      <c r="J5" s="1">
        <f t="shared" ref="J5:K25" si="1">F5-B5</f>
        <v>-3</v>
      </c>
      <c r="K5" s="14">
        <f t="shared" si="1"/>
        <v>-86.195358276367188</v>
      </c>
      <c r="L5" s="6">
        <f t="shared" ref="L5:L25" si="2">(F5/D5-1)</f>
        <v>-0.19999999999999996</v>
      </c>
      <c r="M5" s="7">
        <f t="shared" ref="M5:M25" si="3">(F5/B5-1)</f>
        <v>-0.4285714285714286</v>
      </c>
    </row>
    <row r="6" spans="1:13" x14ac:dyDescent="0.25">
      <c r="A6" s="3" t="s">
        <v>63</v>
      </c>
      <c r="B6" s="1">
        <v>54</v>
      </c>
      <c r="C6" s="1">
        <v>90.411369323730469</v>
      </c>
      <c r="D6" s="1">
        <v>99</v>
      </c>
      <c r="E6" s="1">
        <v>165.39695739746094</v>
      </c>
      <c r="F6" s="1">
        <v>72</v>
      </c>
      <c r="G6" s="1">
        <v>119.99800109863281</v>
      </c>
      <c r="H6" s="13">
        <f t="shared" si="0"/>
        <v>-27</v>
      </c>
      <c r="I6" s="1">
        <f t="shared" si="0"/>
        <v>-45.398956298828125</v>
      </c>
      <c r="J6" s="1">
        <f t="shared" si="1"/>
        <v>18</v>
      </c>
      <c r="K6" s="14">
        <f t="shared" si="1"/>
        <v>29.586631774902344</v>
      </c>
      <c r="L6" s="6">
        <f t="shared" si="2"/>
        <v>-0.27272727272727271</v>
      </c>
      <c r="M6" s="7">
        <f t="shared" si="3"/>
        <v>0.33333333333333326</v>
      </c>
    </row>
    <row r="7" spans="1:13" x14ac:dyDescent="0.25">
      <c r="A7" s="3" t="s">
        <v>51</v>
      </c>
      <c r="B7" s="1">
        <v>153</v>
      </c>
      <c r="C7" s="1">
        <v>132.555908203125</v>
      </c>
      <c r="D7" s="1">
        <v>167</v>
      </c>
      <c r="E7" s="1">
        <v>144.96778869628906</v>
      </c>
      <c r="F7" s="1">
        <v>135</v>
      </c>
      <c r="G7" s="1">
        <v>117.23125457763672</v>
      </c>
      <c r="H7" s="13">
        <f t="shared" si="0"/>
        <v>-32</v>
      </c>
      <c r="I7" s="1">
        <f t="shared" si="0"/>
        <v>-27.736534118652344</v>
      </c>
      <c r="J7" s="1">
        <f t="shared" si="1"/>
        <v>-18</v>
      </c>
      <c r="K7" s="14">
        <f t="shared" si="1"/>
        <v>-15.324653625488281</v>
      </c>
      <c r="L7" s="6">
        <f t="shared" si="2"/>
        <v>-0.19161676646706582</v>
      </c>
      <c r="M7" s="7">
        <f t="shared" si="3"/>
        <v>-0.11764705882352944</v>
      </c>
    </row>
    <row r="8" spans="1:13" x14ac:dyDescent="0.25">
      <c r="A8" s="3" t="s">
        <v>54</v>
      </c>
      <c r="B8" s="1">
        <v>40</v>
      </c>
      <c r="C8" s="1">
        <v>76.212249755859375</v>
      </c>
      <c r="D8" s="1">
        <v>81</v>
      </c>
      <c r="E8" s="1">
        <v>154.22695922851563</v>
      </c>
      <c r="F8" s="1">
        <v>60</v>
      </c>
      <c r="G8" s="1">
        <v>114.03375244140625</v>
      </c>
      <c r="H8" s="13">
        <f t="shared" si="0"/>
        <v>-21</v>
      </c>
      <c r="I8" s="1">
        <f t="shared" si="0"/>
        <v>-40.193206787109375</v>
      </c>
      <c r="J8" s="1">
        <f t="shared" si="1"/>
        <v>20</v>
      </c>
      <c r="K8" s="14">
        <f t="shared" si="1"/>
        <v>37.821502685546875</v>
      </c>
      <c r="L8" s="6">
        <f t="shared" si="2"/>
        <v>-0.2592592592592593</v>
      </c>
      <c r="M8" s="7">
        <f t="shared" si="3"/>
        <v>0.5</v>
      </c>
    </row>
    <row r="9" spans="1:13" x14ac:dyDescent="0.25">
      <c r="A9" s="3" t="s">
        <v>48</v>
      </c>
      <c r="B9" s="1">
        <v>21</v>
      </c>
      <c r="C9" s="1">
        <v>35.801353454589844</v>
      </c>
      <c r="D9" s="1">
        <v>22</v>
      </c>
      <c r="E9" s="1">
        <v>37.568305969238281</v>
      </c>
      <c r="F9" s="1">
        <v>41</v>
      </c>
      <c r="G9" s="1">
        <v>69.940803527832031</v>
      </c>
      <c r="H9" s="13">
        <f t="shared" si="0"/>
        <v>19</v>
      </c>
      <c r="I9" s="1">
        <f t="shared" si="0"/>
        <v>32.37249755859375</v>
      </c>
      <c r="J9" s="1">
        <f t="shared" si="1"/>
        <v>20</v>
      </c>
      <c r="K9" s="14">
        <f t="shared" si="1"/>
        <v>34.139450073242188</v>
      </c>
      <c r="L9" s="6">
        <f t="shared" si="2"/>
        <v>0.86363636363636354</v>
      </c>
      <c r="M9" s="7">
        <f t="shared" si="3"/>
        <v>0.95238095238095233</v>
      </c>
    </row>
    <row r="10" spans="1:13" x14ac:dyDescent="0.25">
      <c r="A10" s="3" t="s">
        <v>59</v>
      </c>
      <c r="B10" s="1">
        <v>12</v>
      </c>
      <c r="C10" s="1">
        <v>29.881965637207031</v>
      </c>
      <c r="D10" s="1">
        <v>36</v>
      </c>
      <c r="E10" s="1">
        <v>89.261360168457031</v>
      </c>
      <c r="F10" s="1">
        <v>28</v>
      </c>
      <c r="G10" s="1">
        <v>69.447891235351563</v>
      </c>
      <c r="H10" s="13">
        <f t="shared" si="0"/>
        <v>-8</v>
      </c>
      <c r="I10" s="1">
        <f t="shared" si="0"/>
        <v>-19.813468933105469</v>
      </c>
      <c r="J10" s="1">
        <f t="shared" si="1"/>
        <v>16</v>
      </c>
      <c r="K10" s="14">
        <f t="shared" si="1"/>
        <v>39.565925598144531</v>
      </c>
      <c r="L10" s="6">
        <f t="shared" si="2"/>
        <v>-0.22222222222222221</v>
      </c>
      <c r="M10" s="7">
        <f t="shared" si="3"/>
        <v>1.3333333333333335</v>
      </c>
    </row>
    <row r="11" spans="1:13" x14ac:dyDescent="0.25">
      <c r="A11" s="3" t="s">
        <v>61</v>
      </c>
      <c r="B11" s="1">
        <v>18</v>
      </c>
      <c r="C11" s="1">
        <v>55.912776947021484</v>
      </c>
      <c r="D11" s="1">
        <v>31</v>
      </c>
      <c r="E11" s="1">
        <v>95.880241394042969</v>
      </c>
      <c r="F11" s="1">
        <v>20</v>
      </c>
      <c r="G11" s="1">
        <v>61.863960266113281</v>
      </c>
      <c r="H11" s="13">
        <f t="shared" si="0"/>
        <v>-11</v>
      </c>
      <c r="I11" s="1">
        <f t="shared" si="0"/>
        <v>-34.016281127929688</v>
      </c>
      <c r="J11" s="1">
        <f t="shared" si="1"/>
        <v>2</v>
      </c>
      <c r="K11" s="14">
        <f t="shared" si="1"/>
        <v>5.9511833190917969</v>
      </c>
      <c r="L11" s="6">
        <f t="shared" si="2"/>
        <v>-0.35483870967741937</v>
      </c>
      <c r="M11" s="7">
        <f t="shared" si="3"/>
        <v>0.11111111111111116</v>
      </c>
    </row>
    <row r="12" spans="1:13" x14ac:dyDescent="0.25">
      <c r="A12" s="3" t="s">
        <v>57</v>
      </c>
      <c r="B12" s="1">
        <v>84</v>
      </c>
      <c r="C12" s="1">
        <v>88.484390258789063</v>
      </c>
      <c r="D12" s="1">
        <v>80</v>
      </c>
      <c r="E12" s="1">
        <v>83.652259826660156</v>
      </c>
      <c r="F12" s="1">
        <v>59</v>
      </c>
      <c r="G12" s="1">
        <v>61.524345397949219</v>
      </c>
      <c r="H12" s="13">
        <f t="shared" si="0"/>
        <v>-21</v>
      </c>
      <c r="I12" s="1">
        <f t="shared" si="0"/>
        <v>-22.127914428710938</v>
      </c>
      <c r="J12" s="1">
        <f t="shared" si="1"/>
        <v>-25</v>
      </c>
      <c r="K12" s="14">
        <f t="shared" si="1"/>
        <v>-26.960044860839844</v>
      </c>
      <c r="L12" s="6">
        <f t="shared" si="2"/>
        <v>-0.26249999999999996</v>
      </c>
      <c r="M12" s="7">
        <f t="shared" si="3"/>
        <v>-0.29761904761904767</v>
      </c>
    </row>
    <row r="13" spans="1:13" x14ac:dyDescent="0.25">
      <c r="A13" s="3" t="s">
        <v>49</v>
      </c>
      <c r="B13" s="1">
        <v>14</v>
      </c>
      <c r="C13" s="1">
        <v>34.443733215332031</v>
      </c>
      <c r="D13" s="1">
        <v>19</v>
      </c>
      <c r="E13" s="1">
        <v>46.95880126953125</v>
      </c>
      <c r="F13" s="1">
        <v>24</v>
      </c>
      <c r="G13" s="1">
        <v>59.304653167724609</v>
      </c>
      <c r="H13" s="13">
        <f t="shared" si="0"/>
        <v>5</v>
      </c>
      <c r="I13" s="1">
        <f t="shared" si="0"/>
        <v>12.345851898193359</v>
      </c>
      <c r="J13" s="1">
        <f t="shared" si="1"/>
        <v>10</v>
      </c>
      <c r="K13" s="14">
        <f t="shared" si="1"/>
        <v>24.860919952392578</v>
      </c>
      <c r="L13" s="6">
        <f t="shared" si="2"/>
        <v>0.26315789473684204</v>
      </c>
      <c r="M13" s="7">
        <f t="shared" si="3"/>
        <v>0.71428571428571419</v>
      </c>
    </row>
    <row r="14" spans="1:13" x14ac:dyDescent="0.25">
      <c r="A14" s="3" t="s">
        <v>66</v>
      </c>
      <c r="B14" s="1">
        <v>28</v>
      </c>
      <c r="C14" s="1">
        <v>56.227157592773438</v>
      </c>
      <c r="D14" s="1">
        <v>45</v>
      </c>
      <c r="E14" s="1">
        <v>90.971572875976563</v>
      </c>
      <c r="F14" s="1">
        <v>29</v>
      </c>
      <c r="G14" s="1">
        <v>58.692573547363281</v>
      </c>
      <c r="H14" s="13">
        <f t="shared" si="0"/>
        <v>-16</v>
      </c>
      <c r="I14" s="1">
        <f t="shared" si="0"/>
        <v>-32.278999328613281</v>
      </c>
      <c r="J14" s="1">
        <f t="shared" si="1"/>
        <v>1</v>
      </c>
      <c r="K14" s="14">
        <f t="shared" si="1"/>
        <v>2.4654159545898438</v>
      </c>
      <c r="L14" s="6">
        <f t="shared" si="2"/>
        <v>-0.35555555555555551</v>
      </c>
      <c r="M14" s="7">
        <f t="shared" si="3"/>
        <v>3.5714285714285809E-2</v>
      </c>
    </row>
    <row r="15" spans="1:13" x14ac:dyDescent="0.25">
      <c r="A15" s="3" t="s">
        <v>68</v>
      </c>
      <c r="B15" s="1">
        <v>64</v>
      </c>
      <c r="C15" s="1">
        <v>52.590061187744141</v>
      </c>
      <c r="D15" s="1">
        <v>92</v>
      </c>
      <c r="E15" s="1">
        <v>75.249465942382813</v>
      </c>
      <c r="F15" s="1">
        <v>67</v>
      </c>
      <c r="G15" s="1">
        <v>54.723808288574219</v>
      </c>
      <c r="H15" s="13">
        <f t="shared" si="0"/>
        <v>-25</v>
      </c>
      <c r="I15" s="1">
        <f t="shared" si="0"/>
        <v>-20.525657653808594</v>
      </c>
      <c r="J15" s="1">
        <f t="shared" si="1"/>
        <v>3</v>
      </c>
      <c r="K15" s="14">
        <f t="shared" si="1"/>
        <v>2.1337471008300781</v>
      </c>
      <c r="L15" s="6">
        <f t="shared" si="2"/>
        <v>-0.27173913043478259</v>
      </c>
      <c r="M15" s="7">
        <f t="shared" si="3"/>
        <v>4.6875E-2</v>
      </c>
    </row>
    <row r="16" spans="1:13" x14ac:dyDescent="0.25">
      <c r="A16" s="3" t="s">
        <v>55</v>
      </c>
      <c r="B16" s="1">
        <v>15</v>
      </c>
      <c r="C16" s="1">
        <v>27.057252883911133</v>
      </c>
      <c r="D16" s="1">
        <v>27</v>
      </c>
      <c r="E16" s="1">
        <v>48.787540435791016</v>
      </c>
      <c r="F16" s="1">
        <v>29</v>
      </c>
      <c r="G16" s="1">
        <v>52.390071868896484</v>
      </c>
      <c r="H16" s="13">
        <f t="shared" si="0"/>
        <v>2</v>
      </c>
      <c r="I16" s="1">
        <f t="shared" si="0"/>
        <v>3.6025314331054688</v>
      </c>
      <c r="J16" s="1">
        <f t="shared" si="1"/>
        <v>14</v>
      </c>
      <c r="K16" s="14">
        <f t="shared" si="1"/>
        <v>25.332818984985352</v>
      </c>
      <c r="L16" s="6">
        <f t="shared" si="2"/>
        <v>7.4074074074074181E-2</v>
      </c>
      <c r="M16" s="7">
        <f t="shared" si="3"/>
        <v>0.93333333333333335</v>
      </c>
    </row>
    <row r="17" spans="1:13" x14ac:dyDescent="0.25">
      <c r="A17" s="3" t="s">
        <v>64</v>
      </c>
      <c r="B17" s="1">
        <v>44</v>
      </c>
      <c r="C17" s="1">
        <v>59.272830963134766</v>
      </c>
      <c r="D17" s="1">
        <v>53</v>
      </c>
      <c r="E17" s="1">
        <v>71.472877502441406</v>
      </c>
      <c r="F17" s="1">
        <v>35</v>
      </c>
      <c r="G17" s="1">
        <v>47.236019134521484</v>
      </c>
      <c r="H17" s="13">
        <f t="shared" si="0"/>
        <v>-18</v>
      </c>
      <c r="I17" s="1">
        <f t="shared" si="0"/>
        <v>-24.236858367919922</v>
      </c>
      <c r="J17" s="1">
        <f t="shared" si="1"/>
        <v>-9</v>
      </c>
      <c r="K17" s="14">
        <f t="shared" si="1"/>
        <v>-12.036811828613281</v>
      </c>
      <c r="L17" s="6">
        <f t="shared" si="2"/>
        <v>-0.339622641509434</v>
      </c>
      <c r="M17" s="7">
        <f t="shared" si="3"/>
        <v>-0.20454545454545459</v>
      </c>
    </row>
    <row r="18" spans="1:13" x14ac:dyDescent="0.25">
      <c r="A18" s="3" t="s">
        <v>56</v>
      </c>
      <c r="B18" s="1">
        <v>25</v>
      </c>
      <c r="C18" s="1">
        <v>104.62877655029297</v>
      </c>
      <c r="D18" s="1">
        <v>13</v>
      </c>
      <c r="E18" s="1">
        <v>54.331924438476563</v>
      </c>
      <c r="F18" s="1">
        <v>10</v>
      </c>
      <c r="G18" s="1">
        <v>41.755397796630859</v>
      </c>
      <c r="H18" s="13">
        <f t="shared" si="0"/>
        <v>-3</v>
      </c>
      <c r="I18" s="1">
        <f t="shared" si="0"/>
        <v>-12.576526641845703</v>
      </c>
      <c r="J18" s="1">
        <f t="shared" si="1"/>
        <v>-15</v>
      </c>
      <c r="K18" s="14">
        <f t="shared" si="1"/>
        <v>-62.873378753662109</v>
      </c>
      <c r="L18" s="6">
        <f t="shared" si="2"/>
        <v>-0.23076923076923073</v>
      </c>
      <c r="M18" s="7">
        <f t="shared" si="3"/>
        <v>-0.6</v>
      </c>
    </row>
    <row r="19" spans="1:13" x14ac:dyDescent="0.25">
      <c r="A19" s="3" t="s">
        <v>52</v>
      </c>
      <c r="B19" s="1">
        <v>25</v>
      </c>
      <c r="C19" s="1">
        <v>47.809375762939453</v>
      </c>
      <c r="D19" s="1">
        <v>23</v>
      </c>
      <c r="E19" s="1">
        <v>43.962764739990234</v>
      </c>
      <c r="F19" s="1">
        <v>21</v>
      </c>
      <c r="G19" s="1">
        <v>40.165252685546875</v>
      </c>
      <c r="H19" s="13">
        <f t="shared" si="0"/>
        <v>-2</v>
      </c>
      <c r="I19" s="1">
        <f t="shared" si="0"/>
        <v>-3.7975120544433594</v>
      </c>
      <c r="J19" s="1">
        <f t="shared" si="1"/>
        <v>-4</v>
      </c>
      <c r="K19" s="14">
        <f t="shared" si="1"/>
        <v>-7.6441230773925781</v>
      </c>
      <c r="L19" s="6">
        <f t="shared" si="2"/>
        <v>-8.6956521739130488E-2</v>
      </c>
      <c r="M19" s="7">
        <f t="shared" si="3"/>
        <v>-0.16000000000000003</v>
      </c>
    </row>
    <row r="20" spans="1:13" x14ac:dyDescent="0.25">
      <c r="A20" s="3" t="s">
        <v>50</v>
      </c>
      <c r="B20" s="1">
        <v>16</v>
      </c>
      <c r="C20" s="1">
        <v>58.999225616455078</v>
      </c>
      <c r="D20" s="1">
        <v>24</v>
      </c>
      <c r="E20" s="1">
        <v>88.4923095703125</v>
      </c>
      <c r="F20" s="1">
        <v>10</v>
      </c>
      <c r="G20" s="1">
        <v>36.808010101318359</v>
      </c>
      <c r="H20" s="13">
        <f t="shared" si="0"/>
        <v>-14</v>
      </c>
      <c r="I20" s="1">
        <f t="shared" si="0"/>
        <v>-51.684299468994141</v>
      </c>
      <c r="J20" s="1">
        <f t="shared" si="1"/>
        <v>-6</v>
      </c>
      <c r="K20" s="14">
        <f t="shared" si="1"/>
        <v>-22.191215515136719</v>
      </c>
      <c r="L20" s="6">
        <f t="shared" si="2"/>
        <v>-0.58333333333333326</v>
      </c>
      <c r="M20" s="7">
        <f t="shared" si="3"/>
        <v>-0.375</v>
      </c>
    </row>
    <row r="21" spans="1:13" x14ac:dyDescent="0.25">
      <c r="A21" s="3" t="s">
        <v>65</v>
      </c>
      <c r="B21" s="1">
        <v>6</v>
      </c>
      <c r="C21" s="1">
        <v>16.370630264282227</v>
      </c>
      <c r="D21" s="1">
        <v>13</v>
      </c>
      <c r="E21" s="1">
        <v>35.666275024414063</v>
      </c>
      <c r="F21" s="1">
        <v>11</v>
      </c>
      <c r="G21" s="1">
        <v>30.220609664916992</v>
      </c>
      <c r="H21" s="13">
        <f t="shared" si="0"/>
        <v>-2</v>
      </c>
      <c r="I21" s="1">
        <f t="shared" si="0"/>
        <v>-5.4456653594970703</v>
      </c>
      <c r="J21" s="1">
        <f t="shared" si="1"/>
        <v>5</v>
      </c>
      <c r="K21" s="14">
        <f t="shared" si="1"/>
        <v>13.849979400634766</v>
      </c>
      <c r="L21" s="6">
        <f t="shared" si="2"/>
        <v>-0.15384615384615385</v>
      </c>
      <c r="M21" s="7">
        <f t="shared" si="3"/>
        <v>0.83333333333333326</v>
      </c>
    </row>
    <row r="22" spans="1:13" x14ac:dyDescent="0.25">
      <c r="A22" s="3" t="s">
        <v>60</v>
      </c>
      <c r="B22" s="1">
        <v>8</v>
      </c>
      <c r="C22" s="1">
        <v>27.017898559570313</v>
      </c>
      <c r="D22" s="1">
        <v>6</v>
      </c>
      <c r="E22" s="1">
        <v>20.379051208496094</v>
      </c>
      <c r="F22" s="1">
        <v>8</v>
      </c>
      <c r="G22" s="1">
        <v>27.264671325683594</v>
      </c>
      <c r="H22" s="13">
        <f t="shared" si="0"/>
        <v>2</v>
      </c>
      <c r="I22" s="1">
        <f t="shared" si="0"/>
        <v>6.8856201171875</v>
      </c>
      <c r="J22" s="1">
        <f t="shared" si="1"/>
        <v>0</v>
      </c>
      <c r="K22" s="14">
        <f t="shared" si="1"/>
        <v>0.24677276611328125</v>
      </c>
      <c r="L22" s="6">
        <f t="shared" si="2"/>
        <v>0.33333333333333326</v>
      </c>
      <c r="M22" s="7">
        <f t="shared" si="3"/>
        <v>0</v>
      </c>
    </row>
    <row r="23" spans="1:13" x14ac:dyDescent="0.25">
      <c r="A23" s="3" t="s">
        <v>67</v>
      </c>
      <c r="B23" s="1">
        <v>21</v>
      </c>
      <c r="C23" s="1">
        <v>49.065422058105469</v>
      </c>
      <c r="D23" s="1">
        <v>19</v>
      </c>
      <c r="E23" s="1">
        <v>44.45172119140625</v>
      </c>
      <c r="F23" s="1">
        <v>11</v>
      </c>
      <c r="G23" s="1">
        <v>25.759918212890625</v>
      </c>
      <c r="H23" s="13">
        <f t="shared" si="0"/>
        <v>-8</v>
      </c>
      <c r="I23" s="1">
        <f t="shared" si="0"/>
        <v>-18.691802978515625</v>
      </c>
      <c r="J23" s="1">
        <f t="shared" si="1"/>
        <v>-10</v>
      </c>
      <c r="K23" s="14">
        <f t="shared" si="1"/>
        <v>-23.305503845214844</v>
      </c>
      <c r="L23" s="6">
        <f t="shared" si="2"/>
        <v>-0.42105263157894735</v>
      </c>
      <c r="M23" s="7">
        <f t="shared" si="3"/>
        <v>-0.47619047619047616</v>
      </c>
    </row>
    <row r="24" spans="1:13" x14ac:dyDescent="0.25">
      <c r="A24" s="3" t="s">
        <v>58</v>
      </c>
      <c r="B24" s="1">
        <v>5</v>
      </c>
      <c r="C24" s="1">
        <v>40.783035278320313</v>
      </c>
      <c r="D24" s="1">
        <v>3</v>
      </c>
      <c r="E24" s="1">
        <v>24.818000793457031</v>
      </c>
      <c r="F24" s="1">
        <v>1</v>
      </c>
      <c r="G24" s="1">
        <v>8.3521251678466797</v>
      </c>
      <c r="H24" s="13">
        <f t="shared" si="0"/>
        <v>-2</v>
      </c>
      <c r="I24" s="1">
        <f t="shared" si="0"/>
        <v>-16.465875625610352</v>
      </c>
      <c r="J24" s="1">
        <f t="shared" si="1"/>
        <v>-4</v>
      </c>
      <c r="K24" s="14">
        <f t="shared" si="1"/>
        <v>-32.430910110473633</v>
      </c>
      <c r="L24" s="6">
        <f t="shared" si="2"/>
        <v>-0.66666666666666674</v>
      </c>
      <c r="M24" s="7">
        <f t="shared" si="3"/>
        <v>-0.8</v>
      </c>
    </row>
    <row r="25" spans="1:13" ht="15.75" thickBot="1" x14ac:dyDescent="0.3">
      <c r="A25" s="3" t="s">
        <v>115</v>
      </c>
      <c r="B25" s="1">
        <v>1</v>
      </c>
      <c r="C25" s="1">
        <v>16.778524398803711</v>
      </c>
      <c r="D25" s="1">
        <v>3</v>
      </c>
      <c r="E25" s="1">
        <v>50.641456604003906</v>
      </c>
      <c r="F25" s="1">
        <v>0</v>
      </c>
      <c r="G25" s="1">
        <v>0</v>
      </c>
      <c r="H25" s="15">
        <f t="shared" si="0"/>
        <v>-3</v>
      </c>
      <c r="I25" s="16">
        <f t="shared" si="0"/>
        <v>-50.641456604003906</v>
      </c>
      <c r="J25" s="16">
        <f t="shared" si="1"/>
        <v>-1</v>
      </c>
      <c r="K25" s="17">
        <f t="shared" si="1"/>
        <v>-16.778524398803711</v>
      </c>
      <c r="L25" s="8">
        <f t="shared" si="2"/>
        <v>-1</v>
      </c>
      <c r="M25" s="9">
        <f t="shared" si="3"/>
        <v>-1</v>
      </c>
    </row>
    <row r="26" spans="1:13" ht="15" customHeight="1" thickBot="1" x14ac:dyDescent="0.3">
      <c r="A26" s="3" t="s">
        <v>116</v>
      </c>
      <c r="B26" s="1">
        <f>SUM(B4:B25)</f>
        <v>1104</v>
      </c>
      <c r="C26" s="1"/>
      <c r="D26" s="1">
        <f>SUM(D4:D25)</f>
        <v>1459</v>
      </c>
      <c r="E26" s="1"/>
      <c r="F26" s="1">
        <f>SUM(F4:F25)</f>
        <v>1071</v>
      </c>
      <c r="G26" s="1"/>
      <c r="H26" s="15">
        <f t="shared" ref="H26" si="4">F26-D26</f>
        <v>-388</v>
      </c>
      <c r="I26" s="16"/>
      <c r="J26" s="16">
        <f t="shared" ref="J26" si="5">F26-B26</f>
        <v>-33</v>
      </c>
      <c r="K26" s="17"/>
      <c r="L26" s="8">
        <f t="shared" ref="L26" si="6">(F26/D26-1)</f>
        <v>-0.26593557230980125</v>
      </c>
      <c r="M26" s="9">
        <f t="shared" ref="M26" si="7">(F26/B26-1)</f>
        <v>-2.9891304347826053E-2</v>
      </c>
    </row>
    <row r="27" spans="1:13" x14ac:dyDescent="0.25">
      <c r="B27" s="1"/>
      <c r="C27" s="1"/>
      <c r="D27" s="1"/>
      <c r="E27" s="1"/>
      <c r="F27" s="1"/>
      <c r="G27" s="1"/>
      <c r="H27" s="21"/>
      <c r="I27" s="21"/>
      <c r="J27" s="20"/>
      <c r="K27" s="20"/>
      <c r="L27" s="21"/>
      <c r="M27" s="20"/>
    </row>
    <row r="28" spans="1:13" x14ac:dyDescent="0.25">
      <c r="H28" s="2"/>
      <c r="I28" s="2"/>
      <c r="J28" s="2"/>
      <c r="K28" s="2"/>
      <c r="L28" s="2"/>
      <c r="M28" s="2"/>
    </row>
  </sheetData>
  <mergeCells count="7">
    <mergeCell ref="B2:C2"/>
    <mergeCell ref="D2:E2"/>
    <mergeCell ref="F2:G2"/>
    <mergeCell ref="H1:K1"/>
    <mergeCell ref="L1:M1"/>
    <mergeCell ref="H2:I2"/>
    <mergeCell ref="J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5"/>
  <sheetViews>
    <sheetView workbookViewId="0">
      <selection activeCell="K23" sqref="K23"/>
    </sheetView>
  </sheetViews>
  <sheetFormatPr defaultRowHeight="15" x14ac:dyDescent="0.25"/>
  <cols>
    <col min="1" max="1" width="17.42578125" bestFit="1" customWidth="1"/>
    <col min="2" max="7" width="14.28515625" customWidth="1"/>
    <col min="8" max="11" width="12.28515625" customWidth="1"/>
    <col min="12" max="13" width="24" customWidth="1"/>
  </cols>
  <sheetData>
    <row r="1" spans="1:13" ht="15.75" thickBot="1" x14ac:dyDescent="0.3">
      <c r="H1" s="41" t="s">
        <v>101</v>
      </c>
      <c r="I1" s="42"/>
      <c r="J1" s="42"/>
      <c r="K1" s="43"/>
      <c r="L1" s="41" t="s">
        <v>102</v>
      </c>
      <c r="M1" s="43"/>
    </row>
    <row r="2" spans="1:13" ht="15.75" thickBot="1" x14ac:dyDescent="0.3">
      <c r="B2" s="40" t="s">
        <v>107</v>
      </c>
      <c r="C2" s="40"/>
      <c r="D2" s="40" t="s">
        <v>106</v>
      </c>
      <c r="E2" s="40"/>
      <c r="F2" s="40" t="s">
        <v>105</v>
      </c>
      <c r="G2" s="40"/>
      <c r="H2" s="41" t="s">
        <v>99</v>
      </c>
      <c r="I2" s="43"/>
      <c r="J2" s="44" t="s">
        <v>100</v>
      </c>
      <c r="K2" s="44"/>
      <c r="L2" s="23" t="s">
        <v>99</v>
      </c>
      <c r="M2" s="27" t="s">
        <v>100</v>
      </c>
    </row>
    <row r="3" spans="1:13" ht="15.75" thickBot="1" x14ac:dyDescent="0.3">
      <c r="A3" t="s">
        <v>0</v>
      </c>
      <c r="B3" s="28" t="s">
        <v>110</v>
      </c>
      <c r="C3" s="28" t="s">
        <v>111</v>
      </c>
      <c r="D3" s="28" t="s">
        <v>108</v>
      </c>
      <c r="E3" s="28" t="s">
        <v>109</v>
      </c>
      <c r="F3" s="28" t="s">
        <v>112</v>
      </c>
      <c r="G3" s="28" t="s">
        <v>113</v>
      </c>
      <c r="H3" s="18" t="s">
        <v>103</v>
      </c>
      <c r="I3" s="23" t="s">
        <v>104</v>
      </c>
      <c r="J3" s="19" t="s">
        <v>103</v>
      </c>
      <c r="K3" s="23" t="s">
        <v>104</v>
      </c>
      <c r="L3" s="18" t="s">
        <v>103</v>
      </c>
      <c r="M3" s="26" t="s">
        <v>103</v>
      </c>
    </row>
    <row r="4" spans="1:13" x14ac:dyDescent="0.25">
      <c r="A4" s="3" t="s">
        <v>69</v>
      </c>
      <c r="B4" s="1">
        <v>963</v>
      </c>
      <c r="C4" s="1">
        <v>262.32992553710938</v>
      </c>
      <c r="D4" s="1">
        <v>1245</v>
      </c>
      <c r="E4" s="1">
        <v>333.77569580078125</v>
      </c>
      <c r="F4" s="1">
        <v>1028</v>
      </c>
      <c r="G4" s="1">
        <v>275.31683349609375</v>
      </c>
      <c r="H4" s="10">
        <f>F4-D4</f>
        <v>-217</v>
      </c>
      <c r="I4" s="11">
        <f>G4-E4</f>
        <v>-58.4588623046875</v>
      </c>
      <c r="J4" s="11">
        <f>F4-B4</f>
        <v>65</v>
      </c>
      <c r="K4" s="12">
        <f>G4-C4</f>
        <v>12.986907958984375</v>
      </c>
      <c r="L4" s="4">
        <f>(F4/D4-1)</f>
        <v>-0.17429718875502009</v>
      </c>
      <c r="M4" s="5">
        <f>(F4/B4-1)</f>
        <v>6.7497403946002121E-2</v>
      </c>
    </row>
    <row r="5" spans="1:13" x14ac:dyDescent="0.25">
      <c r="A5" s="3" t="s">
        <v>79</v>
      </c>
      <c r="B5" s="1">
        <v>81</v>
      </c>
      <c r="C5" s="1">
        <v>81.021064758300781</v>
      </c>
      <c r="D5" s="1">
        <v>103</v>
      </c>
      <c r="E5" s="1">
        <v>102.73289489746094</v>
      </c>
      <c r="F5" s="1">
        <v>121</v>
      </c>
      <c r="G5" s="1">
        <v>120.57077026367188</v>
      </c>
      <c r="H5" s="13">
        <f t="shared" ref="H5:I23" si="0">F5-D5</f>
        <v>18</v>
      </c>
      <c r="I5" s="1">
        <f t="shared" si="0"/>
        <v>17.837875366210938</v>
      </c>
      <c r="J5" s="1">
        <f t="shared" ref="J5:K22" si="1">F5-B5</f>
        <v>40</v>
      </c>
      <c r="K5" s="14">
        <f t="shared" si="1"/>
        <v>39.549705505371094</v>
      </c>
      <c r="L5" s="6">
        <f t="shared" ref="L5:L22" si="2">(F5/D5-1)</f>
        <v>0.17475728155339798</v>
      </c>
      <c r="M5" s="7">
        <f t="shared" ref="M5:M22" si="3">(F5/B5-1)</f>
        <v>0.49382716049382713</v>
      </c>
    </row>
    <row r="6" spans="1:13" x14ac:dyDescent="0.25">
      <c r="A6" s="3" t="s">
        <v>73</v>
      </c>
      <c r="B6" s="1">
        <v>54</v>
      </c>
      <c r="C6" s="1">
        <v>91.5006103515625</v>
      </c>
      <c r="D6" s="1">
        <v>54</v>
      </c>
      <c r="E6" s="1">
        <v>91.364372253417969</v>
      </c>
      <c r="F6" s="1">
        <v>52</v>
      </c>
      <c r="G6" s="1">
        <v>87.836357116699219</v>
      </c>
      <c r="H6" s="13">
        <f t="shared" si="0"/>
        <v>-2</v>
      </c>
      <c r="I6" s="1">
        <f t="shared" si="0"/>
        <v>-3.52801513671875</v>
      </c>
      <c r="J6" s="1">
        <f t="shared" si="1"/>
        <v>-2</v>
      </c>
      <c r="K6" s="14">
        <f t="shared" si="1"/>
        <v>-3.6642532348632813</v>
      </c>
      <c r="L6" s="6">
        <f t="shared" si="2"/>
        <v>-3.703703703703709E-2</v>
      </c>
      <c r="M6" s="7">
        <f t="shared" si="3"/>
        <v>-3.703703703703709E-2</v>
      </c>
    </row>
    <row r="7" spans="1:13" x14ac:dyDescent="0.25">
      <c r="A7" s="3" t="s">
        <v>74</v>
      </c>
      <c r="B7" s="1">
        <v>71</v>
      </c>
      <c r="C7" s="1">
        <v>72.901268005371094</v>
      </c>
      <c r="D7" s="1">
        <v>71</v>
      </c>
      <c r="E7" s="1">
        <v>72.704933166503906</v>
      </c>
      <c r="F7" s="1">
        <v>73</v>
      </c>
      <c r="G7" s="1">
        <v>74.549888610839844</v>
      </c>
      <c r="H7" s="13">
        <f t="shared" si="0"/>
        <v>2</v>
      </c>
      <c r="I7" s="1">
        <f t="shared" si="0"/>
        <v>1.8449554443359375</v>
      </c>
      <c r="J7" s="1">
        <f t="shared" si="1"/>
        <v>2</v>
      </c>
      <c r="K7" s="14">
        <f t="shared" si="1"/>
        <v>1.64862060546875</v>
      </c>
      <c r="L7" s="6">
        <f t="shared" si="2"/>
        <v>2.8169014084507005E-2</v>
      </c>
      <c r="M7" s="7">
        <f t="shared" si="3"/>
        <v>2.8169014084507005E-2</v>
      </c>
    </row>
    <row r="8" spans="1:13" x14ac:dyDescent="0.25">
      <c r="A8" s="3" t="s">
        <v>82</v>
      </c>
      <c r="B8" s="1">
        <v>74</v>
      </c>
      <c r="C8" s="1">
        <v>73.451316833496094</v>
      </c>
      <c r="D8" s="1">
        <v>82</v>
      </c>
      <c r="E8" s="1">
        <v>80.915725708007813</v>
      </c>
      <c r="F8" s="1">
        <v>73</v>
      </c>
      <c r="G8" s="1">
        <v>71.868782043457031</v>
      </c>
      <c r="H8" s="13">
        <f t="shared" si="0"/>
        <v>-9</v>
      </c>
      <c r="I8" s="1">
        <f t="shared" si="0"/>
        <v>-9.0469436645507813</v>
      </c>
      <c r="J8" s="1">
        <f t="shared" si="1"/>
        <v>-1</v>
      </c>
      <c r="K8" s="14">
        <f t="shared" si="1"/>
        <v>-1.5825347900390625</v>
      </c>
      <c r="L8" s="6">
        <f t="shared" si="2"/>
        <v>-0.1097560975609756</v>
      </c>
      <c r="M8" s="7">
        <f t="shared" si="3"/>
        <v>-1.3513513513513487E-2</v>
      </c>
    </row>
    <row r="9" spans="1:13" x14ac:dyDescent="0.25">
      <c r="A9" s="3" t="s">
        <v>72</v>
      </c>
      <c r="B9" s="1">
        <v>75</v>
      </c>
      <c r="C9" s="1">
        <v>83.474311828613281</v>
      </c>
      <c r="D9" s="1">
        <v>57</v>
      </c>
      <c r="E9" s="1">
        <v>63.420711517333984</v>
      </c>
      <c r="F9" s="1">
        <v>57</v>
      </c>
      <c r="G9" s="1">
        <v>63.329113006591797</v>
      </c>
      <c r="H9" s="13">
        <f t="shared" si="0"/>
        <v>0</v>
      </c>
      <c r="I9" s="1">
        <f t="shared" si="0"/>
        <v>-9.15985107421875E-2</v>
      </c>
      <c r="J9" s="1">
        <f t="shared" si="1"/>
        <v>-18</v>
      </c>
      <c r="K9" s="14">
        <f t="shared" si="1"/>
        <v>-20.145198822021484</v>
      </c>
      <c r="L9" s="6">
        <f t="shared" si="2"/>
        <v>0</v>
      </c>
      <c r="M9" s="7">
        <f t="shared" si="3"/>
        <v>-0.24</v>
      </c>
    </row>
    <row r="10" spans="1:13" x14ac:dyDescent="0.25">
      <c r="A10" s="3" t="s">
        <v>84</v>
      </c>
      <c r="B10" s="1">
        <v>14</v>
      </c>
      <c r="C10" s="1">
        <v>31.292608261108398</v>
      </c>
      <c r="D10" s="1">
        <v>14</v>
      </c>
      <c r="E10" s="1">
        <v>31.582746505737305</v>
      </c>
      <c r="F10" s="1">
        <v>25</v>
      </c>
      <c r="G10" s="1">
        <v>56.397762298583984</v>
      </c>
      <c r="H10" s="13">
        <f t="shared" si="0"/>
        <v>11</v>
      </c>
      <c r="I10" s="1">
        <f t="shared" si="0"/>
        <v>24.81501579284668</v>
      </c>
      <c r="J10" s="1">
        <f t="shared" si="1"/>
        <v>11</v>
      </c>
      <c r="K10" s="14">
        <f t="shared" si="1"/>
        <v>25.105154037475586</v>
      </c>
      <c r="L10" s="6">
        <f t="shared" si="2"/>
        <v>0.78571428571428581</v>
      </c>
      <c r="M10" s="7">
        <f t="shared" si="3"/>
        <v>0.78571428571428581</v>
      </c>
    </row>
    <row r="11" spans="1:13" x14ac:dyDescent="0.25">
      <c r="A11" s="3" t="s">
        <v>87</v>
      </c>
      <c r="B11" s="1">
        <v>51</v>
      </c>
      <c r="C11" s="1">
        <v>52.322719573974609</v>
      </c>
      <c r="D11" s="1">
        <v>63</v>
      </c>
      <c r="E11" s="1">
        <v>64.504241943359375</v>
      </c>
      <c r="F11" s="1">
        <v>50</v>
      </c>
      <c r="G11" s="1">
        <v>51.218486785888672</v>
      </c>
      <c r="H11" s="13">
        <f t="shared" si="0"/>
        <v>-13</v>
      </c>
      <c r="I11" s="1">
        <f t="shared" si="0"/>
        <v>-13.285755157470703</v>
      </c>
      <c r="J11" s="1">
        <f t="shared" si="1"/>
        <v>-1</v>
      </c>
      <c r="K11" s="14">
        <f t="shared" si="1"/>
        <v>-1.1042327880859375</v>
      </c>
      <c r="L11" s="6">
        <f t="shared" si="2"/>
        <v>-0.20634920634920639</v>
      </c>
      <c r="M11" s="7">
        <f t="shared" si="3"/>
        <v>-1.9607843137254943E-2</v>
      </c>
    </row>
    <row r="12" spans="1:13" x14ac:dyDescent="0.25">
      <c r="A12" s="3" t="s">
        <v>83</v>
      </c>
      <c r="B12" s="1">
        <v>58</v>
      </c>
      <c r="C12" s="1">
        <v>88.950233459472656</v>
      </c>
      <c r="D12" s="1">
        <v>28</v>
      </c>
      <c r="E12" s="1">
        <v>42.748092651367188</v>
      </c>
      <c r="F12" s="1">
        <v>31</v>
      </c>
      <c r="G12" s="1">
        <v>47.141120910644531</v>
      </c>
      <c r="H12" s="13">
        <f t="shared" si="0"/>
        <v>3</v>
      </c>
      <c r="I12" s="1">
        <f t="shared" si="0"/>
        <v>4.3930282592773438</v>
      </c>
      <c r="J12" s="1">
        <f t="shared" si="1"/>
        <v>-27</v>
      </c>
      <c r="K12" s="14">
        <f t="shared" si="1"/>
        <v>-41.809112548828125</v>
      </c>
      <c r="L12" s="6">
        <f t="shared" si="2"/>
        <v>0.10714285714285721</v>
      </c>
      <c r="M12" s="7">
        <f t="shared" si="3"/>
        <v>-0.46551724137931039</v>
      </c>
    </row>
    <row r="13" spans="1:13" x14ac:dyDescent="0.25">
      <c r="A13" s="3" t="s">
        <v>77</v>
      </c>
      <c r="B13" s="1">
        <v>15</v>
      </c>
      <c r="C13" s="1">
        <v>40.790798187255859</v>
      </c>
      <c r="D13" s="1">
        <v>22</v>
      </c>
      <c r="E13" s="1">
        <v>59.875350952148438</v>
      </c>
      <c r="F13" s="1">
        <v>14</v>
      </c>
      <c r="G13" s="1">
        <v>38.190845489501953</v>
      </c>
      <c r="H13" s="13">
        <f t="shared" si="0"/>
        <v>-8</v>
      </c>
      <c r="I13" s="1">
        <f t="shared" si="0"/>
        <v>-21.684505462646484</v>
      </c>
      <c r="J13" s="1">
        <f t="shared" si="1"/>
        <v>-1</v>
      </c>
      <c r="K13" s="14">
        <f t="shared" si="1"/>
        <v>-2.5999526977539063</v>
      </c>
      <c r="L13" s="6">
        <f t="shared" si="2"/>
        <v>-0.36363636363636365</v>
      </c>
      <c r="M13" s="7">
        <f t="shared" si="3"/>
        <v>-6.6666666666666652E-2</v>
      </c>
    </row>
    <row r="14" spans="1:13" x14ac:dyDescent="0.25">
      <c r="A14" s="3" t="s">
        <v>75</v>
      </c>
      <c r="B14" s="1">
        <v>18</v>
      </c>
      <c r="C14" s="1">
        <v>42.118072509765625</v>
      </c>
      <c r="D14" s="1">
        <v>21</v>
      </c>
      <c r="E14" s="1">
        <v>48.857662200927734</v>
      </c>
      <c r="F14" s="1">
        <v>16</v>
      </c>
      <c r="G14" s="1">
        <v>37.201515197753906</v>
      </c>
      <c r="H14" s="13">
        <f t="shared" si="0"/>
        <v>-5</v>
      </c>
      <c r="I14" s="1">
        <f t="shared" si="0"/>
        <v>-11.656147003173828</v>
      </c>
      <c r="J14" s="1">
        <f t="shared" si="1"/>
        <v>-2</v>
      </c>
      <c r="K14" s="14">
        <f t="shared" si="1"/>
        <v>-4.9165573120117188</v>
      </c>
      <c r="L14" s="6">
        <f t="shared" si="2"/>
        <v>-0.23809523809523814</v>
      </c>
      <c r="M14" s="7">
        <f t="shared" si="3"/>
        <v>-0.11111111111111116</v>
      </c>
    </row>
    <row r="15" spans="1:13" x14ac:dyDescent="0.25">
      <c r="A15" s="3" t="s">
        <v>85</v>
      </c>
      <c r="B15" s="1">
        <v>9</v>
      </c>
      <c r="C15" s="1">
        <v>43.702049255371094</v>
      </c>
      <c r="D15" s="1">
        <v>8</v>
      </c>
      <c r="E15" s="1">
        <v>39.377830505371094</v>
      </c>
      <c r="F15" s="1">
        <v>7</v>
      </c>
      <c r="G15" s="1">
        <v>34.603786468505859</v>
      </c>
      <c r="H15" s="13">
        <f t="shared" si="0"/>
        <v>-1</v>
      </c>
      <c r="I15" s="1">
        <f t="shared" si="0"/>
        <v>-4.7740440368652344</v>
      </c>
      <c r="J15" s="1">
        <f t="shared" si="1"/>
        <v>-2</v>
      </c>
      <c r="K15" s="14">
        <f t="shared" si="1"/>
        <v>-9.0982627868652344</v>
      </c>
      <c r="L15" s="6">
        <f t="shared" si="2"/>
        <v>-0.125</v>
      </c>
      <c r="M15" s="7">
        <f t="shared" si="3"/>
        <v>-0.22222222222222221</v>
      </c>
    </row>
    <row r="16" spans="1:13" x14ac:dyDescent="0.25">
      <c r="A16" s="3" t="s">
        <v>80</v>
      </c>
      <c r="B16" s="1">
        <v>14</v>
      </c>
      <c r="C16" s="1">
        <v>24.903055191040039</v>
      </c>
      <c r="D16" s="1">
        <v>30</v>
      </c>
      <c r="E16" s="1">
        <v>53.856098175048828</v>
      </c>
      <c r="F16" s="1">
        <v>19</v>
      </c>
      <c r="G16" s="1">
        <v>34.183727264404297</v>
      </c>
      <c r="H16" s="13">
        <f t="shared" si="0"/>
        <v>-11</v>
      </c>
      <c r="I16" s="1">
        <f t="shared" si="0"/>
        <v>-19.672370910644531</v>
      </c>
      <c r="J16" s="1">
        <f t="shared" si="1"/>
        <v>5</v>
      </c>
      <c r="K16" s="14">
        <f t="shared" si="1"/>
        <v>9.2806720733642578</v>
      </c>
      <c r="L16" s="6">
        <f t="shared" si="2"/>
        <v>-0.3666666666666667</v>
      </c>
      <c r="M16" s="7">
        <f t="shared" si="3"/>
        <v>0.35714285714285721</v>
      </c>
    </row>
    <row r="17" spans="1:13" x14ac:dyDescent="0.25">
      <c r="A17" s="3" t="s">
        <v>78</v>
      </c>
      <c r="B17" s="1">
        <v>12</v>
      </c>
      <c r="C17" s="1">
        <v>50.217609405517578</v>
      </c>
      <c r="D17" s="1">
        <v>12</v>
      </c>
      <c r="E17" s="1">
        <v>49.98333740234375</v>
      </c>
      <c r="F17" s="1">
        <v>7</v>
      </c>
      <c r="G17" s="1">
        <v>29.066146850585938</v>
      </c>
      <c r="H17" s="13">
        <f t="shared" si="0"/>
        <v>-5</v>
      </c>
      <c r="I17" s="1">
        <f t="shared" si="0"/>
        <v>-20.917190551757813</v>
      </c>
      <c r="J17" s="1">
        <f t="shared" si="1"/>
        <v>-5</v>
      </c>
      <c r="K17" s="14">
        <f t="shared" si="1"/>
        <v>-21.151462554931641</v>
      </c>
      <c r="L17" s="6">
        <f t="shared" si="2"/>
        <v>-0.41666666666666663</v>
      </c>
      <c r="M17" s="7">
        <f t="shared" si="3"/>
        <v>-0.41666666666666663</v>
      </c>
    </row>
    <row r="18" spans="1:13" x14ac:dyDescent="0.25">
      <c r="A18" s="3" t="s">
        <v>86</v>
      </c>
      <c r="B18" s="1">
        <v>8</v>
      </c>
      <c r="C18" s="1">
        <v>18.150466918945313</v>
      </c>
      <c r="D18" s="1">
        <v>11</v>
      </c>
      <c r="E18" s="1">
        <v>24.885189056396484</v>
      </c>
      <c r="F18" s="1">
        <v>11</v>
      </c>
      <c r="G18" s="1">
        <v>24.942745208740234</v>
      </c>
      <c r="H18" s="13">
        <f t="shared" si="0"/>
        <v>0</v>
      </c>
      <c r="I18" s="1">
        <f t="shared" si="0"/>
        <v>5.755615234375E-2</v>
      </c>
      <c r="J18" s="1">
        <f t="shared" si="1"/>
        <v>3</v>
      </c>
      <c r="K18" s="14">
        <f t="shared" si="1"/>
        <v>6.7922782897949219</v>
      </c>
      <c r="L18" s="6">
        <f t="shared" si="2"/>
        <v>0</v>
      </c>
      <c r="M18" s="7">
        <f t="shared" si="3"/>
        <v>0.375</v>
      </c>
    </row>
    <row r="19" spans="1:13" x14ac:dyDescent="0.25">
      <c r="A19" s="3" t="s">
        <v>71</v>
      </c>
      <c r="B19" s="1">
        <v>13</v>
      </c>
      <c r="C19" s="1">
        <v>27.23939323425293</v>
      </c>
      <c r="D19" s="1">
        <v>14</v>
      </c>
      <c r="E19" s="1">
        <v>29.194644927978516</v>
      </c>
      <c r="F19" s="1">
        <v>9</v>
      </c>
      <c r="G19" s="1">
        <v>18.684991836547852</v>
      </c>
      <c r="H19" s="13">
        <f t="shared" si="0"/>
        <v>-5</v>
      </c>
      <c r="I19" s="1">
        <f t="shared" si="0"/>
        <v>-10.509653091430664</v>
      </c>
      <c r="J19" s="1">
        <f t="shared" si="1"/>
        <v>-4</v>
      </c>
      <c r="K19" s="14">
        <f t="shared" si="1"/>
        <v>-8.5544013977050781</v>
      </c>
      <c r="L19" s="6">
        <f t="shared" si="2"/>
        <v>-0.3571428571428571</v>
      </c>
      <c r="M19" s="7">
        <f t="shared" si="3"/>
        <v>-0.30769230769230771</v>
      </c>
    </row>
    <row r="20" spans="1:13" x14ac:dyDescent="0.25">
      <c r="A20" s="3" t="s">
        <v>76</v>
      </c>
      <c r="B20" s="1">
        <v>7</v>
      </c>
      <c r="C20" s="1">
        <v>36.630035400390625</v>
      </c>
      <c r="D20" s="1">
        <v>4</v>
      </c>
      <c r="E20" s="1">
        <v>21.210031509399414</v>
      </c>
      <c r="F20" s="1">
        <v>2</v>
      </c>
      <c r="G20" s="1">
        <v>10.638298034667969</v>
      </c>
      <c r="H20" s="13">
        <f t="shared" si="0"/>
        <v>-2</v>
      </c>
      <c r="I20" s="1">
        <f t="shared" si="0"/>
        <v>-10.571733474731445</v>
      </c>
      <c r="J20" s="1">
        <f t="shared" si="1"/>
        <v>-5</v>
      </c>
      <c r="K20" s="14">
        <f t="shared" si="1"/>
        <v>-25.991737365722656</v>
      </c>
      <c r="L20" s="6">
        <f t="shared" si="2"/>
        <v>-0.5</v>
      </c>
      <c r="M20" s="7">
        <f t="shared" si="3"/>
        <v>-0.7142857142857143</v>
      </c>
    </row>
    <row r="21" spans="1:13" x14ac:dyDescent="0.25">
      <c r="A21" s="3" t="s">
        <v>70</v>
      </c>
      <c r="B21" s="1">
        <v>6</v>
      </c>
      <c r="C21" s="1">
        <v>12.151406288146973</v>
      </c>
      <c r="D21" s="1">
        <v>28</v>
      </c>
      <c r="E21" s="1">
        <v>56.732990264892578</v>
      </c>
      <c r="F21" s="1">
        <v>5</v>
      </c>
      <c r="G21" s="1">
        <v>10.129864692687988</v>
      </c>
      <c r="H21" s="13">
        <f t="shared" si="0"/>
        <v>-23</v>
      </c>
      <c r="I21" s="1">
        <f t="shared" si="0"/>
        <v>-46.60312557220459</v>
      </c>
      <c r="J21" s="1">
        <f t="shared" si="1"/>
        <v>-1</v>
      </c>
      <c r="K21" s="14">
        <f t="shared" si="1"/>
        <v>-2.0215415954589844</v>
      </c>
      <c r="L21" s="6">
        <f t="shared" si="2"/>
        <v>-0.8214285714285714</v>
      </c>
      <c r="M21" s="7">
        <f t="shared" si="3"/>
        <v>-0.16666666666666663</v>
      </c>
    </row>
    <row r="22" spans="1:13" ht="15.75" thickBot="1" x14ac:dyDescent="0.3">
      <c r="A22" s="3" t="s">
        <v>81</v>
      </c>
      <c r="B22" s="1">
        <v>1</v>
      </c>
      <c r="C22" s="1">
        <v>27.070926666259766</v>
      </c>
      <c r="D22" s="1">
        <v>0</v>
      </c>
      <c r="E22" s="1">
        <v>0</v>
      </c>
      <c r="F22" s="1">
        <v>0</v>
      </c>
      <c r="G22" s="1">
        <v>0</v>
      </c>
      <c r="H22" s="15">
        <f t="shared" si="0"/>
        <v>0</v>
      </c>
      <c r="I22" s="16">
        <f t="shared" si="0"/>
        <v>0</v>
      </c>
      <c r="J22" s="16">
        <f>F22-B22</f>
        <v>-1</v>
      </c>
      <c r="K22" s="17">
        <f t="shared" si="1"/>
        <v>-27.070926666259766</v>
      </c>
      <c r="L22" s="8" t="e">
        <f t="shared" si="2"/>
        <v>#DIV/0!</v>
      </c>
      <c r="M22" s="9">
        <f t="shared" si="3"/>
        <v>-1</v>
      </c>
    </row>
    <row r="23" spans="1:13" ht="15.75" thickBot="1" x14ac:dyDescent="0.3">
      <c r="A23" t="s">
        <v>118</v>
      </c>
      <c r="B23" s="1">
        <f>SUM(B4:B22)</f>
        <v>1544</v>
      </c>
      <c r="C23" s="1"/>
      <c r="D23" s="1">
        <f>SUM(D4:D22)</f>
        <v>1867</v>
      </c>
      <c r="E23" s="1"/>
      <c r="F23" s="1">
        <f>SUM(F4:F22)</f>
        <v>1600</v>
      </c>
      <c r="G23" s="1"/>
      <c r="H23" s="15">
        <f t="shared" si="0"/>
        <v>-267</v>
      </c>
      <c r="I23" s="16"/>
      <c r="J23" s="16">
        <f t="shared" ref="J23" si="4">F23-B23</f>
        <v>56</v>
      </c>
      <c r="K23" s="17"/>
      <c r="L23" s="8">
        <f t="shared" ref="L23" si="5">(F23/D23-1)</f>
        <v>-0.14301017675415106</v>
      </c>
      <c r="M23" s="9">
        <f t="shared" ref="M23" si="6">(F23/B23-1)</f>
        <v>3.6269430051813378E-2</v>
      </c>
    </row>
    <row r="24" spans="1:13" x14ac:dyDescent="0.25">
      <c r="B24" s="1"/>
      <c r="C24" s="1"/>
      <c r="D24" s="1"/>
      <c r="E24" s="1"/>
      <c r="F24" s="1"/>
      <c r="G24" s="1"/>
      <c r="H24" s="21"/>
      <c r="I24" s="21"/>
      <c r="J24" s="20"/>
      <c r="K24" s="20"/>
      <c r="L24" s="21"/>
      <c r="M24" s="20"/>
    </row>
    <row r="25" spans="1:13" x14ac:dyDescent="0.25">
      <c r="H25" s="2"/>
      <c r="I25" s="2"/>
      <c r="J25" s="2"/>
      <c r="K25" s="2"/>
      <c r="L25" s="2"/>
      <c r="M25" s="2"/>
    </row>
  </sheetData>
  <mergeCells count="7">
    <mergeCell ref="B2:C2"/>
    <mergeCell ref="D2:E2"/>
    <mergeCell ref="F2:G2"/>
    <mergeCell ref="H1:K1"/>
    <mergeCell ref="L1:M1"/>
    <mergeCell ref="H2:I2"/>
    <mergeCell ref="J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selection activeCell="K15" sqref="K15"/>
    </sheetView>
  </sheetViews>
  <sheetFormatPr defaultRowHeight="15" x14ac:dyDescent="0.25"/>
  <cols>
    <col min="1" max="1" width="23.5703125" customWidth="1"/>
    <col min="2" max="7" width="14.28515625" customWidth="1"/>
    <col min="8" max="11" width="12.28515625" customWidth="1"/>
    <col min="12" max="13" width="24" customWidth="1"/>
  </cols>
  <sheetData>
    <row r="1" spans="1:13" ht="15.75" thickBot="1" x14ac:dyDescent="0.3">
      <c r="H1" s="41" t="s">
        <v>101</v>
      </c>
      <c r="I1" s="42"/>
      <c r="J1" s="42"/>
      <c r="K1" s="43"/>
      <c r="L1" s="41" t="s">
        <v>102</v>
      </c>
      <c r="M1" s="43"/>
    </row>
    <row r="2" spans="1:13" ht="15.75" thickBot="1" x14ac:dyDescent="0.3">
      <c r="B2" s="40" t="s">
        <v>107</v>
      </c>
      <c r="C2" s="40"/>
      <c r="D2" s="40" t="s">
        <v>106</v>
      </c>
      <c r="E2" s="40"/>
      <c r="F2" s="40" t="s">
        <v>105</v>
      </c>
      <c r="G2" s="40"/>
      <c r="H2" s="41" t="s">
        <v>99</v>
      </c>
      <c r="I2" s="43"/>
      <c r="J2" s="44" t="s">
        <v>100</v>
      </c>
      <c r="K2" s="44"/>
      <c r="L2" s="23" t="s">
        <v>99</v>
      </c>
      <c r="M2" s="27" t="s">
        <v>100</v>
      </c>
    </row>
    <row r="3" spans="1:13" ht="15.75" thickBot="1" x14ac:dyDescent="0.3">
      <c r="A3" t="s">
        <v>0</v>
      </c>
      <c r="B3" s="28" t="s">
        <v>110</v>
      </c>
      <c r="C3" s="28" t="s">
        <v>111</v>
      </c>
      <c r="D3" s="28" t="s">
        <v>108</v>
      </c>
      <c r="E3" s="28" t="s">
        <v>109</v>
      </c>
      <c r="F3" s="28" t="s">
        <v>112</v>
      </c>
      <c r="G3" s="28" t="s">
        <v>113</v>
      </c>
      <c r="H3" s="18" t="s">
        <v>103</v>
      </c>
      <c r="I3" s="23" t="s">
        <v>104</v>
      </c>
      <c r="J3" s="19" t="s">
        <v>103</v>
      </c>
      <c r="K3" s="23" t="s">
        <v>104</v>
      </c>
      <c r="L3" s="18" t="s">
        <v>103</v>
      </c>
      <c r="M3" s="26" t="s">
        <v>103</v>
      </c>
    </row>
    <row r="4" spans="1:13" x14ac:dyDescent="0.25">
      <c r="A4" s="3" t="s">
        <v>88</v>
      </c>
      <c r="B4" s="1">
        <v>301</v>
      </c>
      <c r="C4" s="1">
        <v>134.87234497070313</v>
      </c>
      <c r="D4" s="1">
        <v>375</v>
      </c>
      <c r="E4" s="1">
        <v>167.04083251953125</v>
      </c>
      <c r="F4" s="1">
        <v>310</v>
      </c>
      <c r="G4" s="1">
        <v>138.01577758789063</v>
      </c>
      <c r="H4" s="10">
        <f>F4-D4</f>
        <v>-65</v>
      </c>
      <c r="I4" s="11">
        <f>G4-E4</f>
        <v>-29.025054931640625</v>
      </c>
      <c r="J4" s="11">
        <f>F4-B4</f>
        <v>9</v>
      </c>
      <c r="K4" s="12">
        <f>G4-C4</f>
        <v>3.1434326171875</v>
      </c>
      <c r="L4" s="4">
        <f>(F4/D4-1)</f>
        <v>-0.17333333333333334</v>
      </c>
      <c r="M4" s="5">
        <f>(F4/B4-1)</f>
        <v>2.9900332225913706E-2</v>
      </c>
    </row>
    <row r="5" spans="1:13" x14ac:dyDescent="0.25">
      <c r="A5" s="3" t="s">
        <v>90</v>
      </c>
      <c r="B5" s="1">
        <v>35</v>
      </c>
      <c r="C5" s="1">
        <v>59.956146240234375</v>
      </c>
      <c r="D5" s="1">
        <v>52</v>
      </c>
      <c r="E5" s="1">
        <v>89.573318481445313</v>
      </c>
      <c r="F5" s="1">
        <v>43</v>
      </c>
      <c r="G5" s="1">
        <v>74.289070129394531</v>
      </c>
      <c r="H5" s="13">
        <f t="shared" ref="H5:I15" si="0">F5-D5</f>
        <v>-9</v>
      </c>
      <c r="I5" s="1">
        <f t="shared" si="0"/>
        <v>-15.284248352050781</v>
      </c>
      <c r="J5" s="1">
        <f t="shared" ref="J5:K15" si="1">F5-B5</f>
        <v>8</v>
      </c>
      <c r="K5" s="14">
        <f t="shared" si="1"/>
        <v>14.332923889160156</v>
      </c>
      <c r="L5" s="6">
        <f t="shared" ref="L5:L14" si="2">(F5/D5-1)</f>
        <v>-0.17307692307692313</v>
      </c>
      <c r="M5" s="7">
        <f t="shared" ref="M5:M14" si="3">(F5/B5-1)</f>
        <v>0.22857142857142865</v>
      </c>
    </row>
    <row r="6" spans="1:13" x14ac:dyDescent="0.25">
      <c r="A6" s="3" t="s">
        <v>94</v>
      </c>
      <c r="B6" s="1">
        <v>6</v>
      </c>
      <c r="C6" s="1">
        <v>14.367128372192383</v>
      </c>
      <c r="D6" s="1">
        <v>11</v>
      </c>
      <c r="E6" s="1">
        <v>26.395988464355469</v>
      </c>
      <c r="F6" s="1">
        <v>14</v>
      </c>
      <c r="G6" s="1">
        <v>33.648994445800781</v>
      </c>
      <c r="H6" s="13">
        <f t="shared" si="0"/>
        <v>3</v>
      </c>
      <c r="I6" s="1">
        <f t="shared" si="0"/>
        <v>7.2530059814453125</v>
      </c>
      <c r="J6" s="1">
        <f t="shared" si="1"/>
        <v>8</v>
      </c>
      <c r="K6" s="14">
        <f t="shared" si="1"/>
        <v>19.281866073608398</v>
      </c>
      <c r="L6" s="6">
        <f t="shared" si="2"/>
        <v>0.27272727272727271</v>
      </c>
      <c r="M6" s="7">
        <f t="shared" si="3"/>
        <v>1.3333333333333335</v>
      </c>
    </row>
    <row r="7" spans="1:13" x14ac:dyDescent="0.25">
      <c r="A7" s="3" t="s">
        <v>91</v>
      </c>
      <c r="B7" s="1">
        <v>27</v>
      </c>
      <c r="C7" s="1">
        <v>42.490242004394531</v>
      </c>
      <c r="D7" s="1">
        <v>32</v>
      </c>
      <c r="E7" s="1">
        <v>50.416725158691406</v>
      </c>
      <c r="F7" s="1">
        <v>18</v>
      </c>
      <c r="G7" s="1">
        <v>28.43107795715332</v>
      </c>
      <c r="H7" s="13">
        <f t="shared" si="0"/>
        <v>-14</v>
      </c>
      <c r="I7" s="1">
        <f t="shared" si="0"/>
        <v>-21.985647201538086</v>
      </c>
      <c r="J7" s="1">
        <f t="shared" si="1"/>
        <v>-9</v>
      </c>
      <c r="K7" s="14">
        <f t="shared" si="1"/>
        <v>-14.059164047241211</v>
      </c>
      <c r="L7" s="6">
        <f t="shared" si="2"/>
        <v>-0.4375</v>
      </c>
      <c r="M7" s="7">
        <f t="shared" si="3"/>
        <v>-0.33333333333333337</v>
      </c>
    </row>
    <row r="8" spans="1:13" x14ac:dyDescent="0.25">
      <c r="A8" s="3" t="s">
        <v>89</v>
      </c>
      <c r="B8" s="1">
        <v>7</v>
      </c>
      <c r="C8" s="1">
        <v>19.118370056152344</v>
      </c>
      <c r="D8" s="1">
        <v>27</v>
      </c>
      <c r="E8" s="1">
        <v>73.778556823730469</v>
      </c>
      <c r="F8" s="1">
        <v>8</v>
      </c>
      <c r="G8" s="1">
        <v>21.794801712036133</v>
      </c>
      <c r="H8" s="13">
        <f t="shared" si="0"/>
        <v>-19</v>
      </c>
      <c r="I8" s="1">
        <f t="shared" si="0"/>
        <v>-51.983755111694336</v>
      </c>
      <c r="J8" s="1">
        <f t="shared" si="1"/>
        <v>1</v>
      </c>
      <c r="K8" s="14">
        <f t="shared" si="1"/>
        <v>2.6764316558837891</v>
      </c>
      <c r="L8" s="6">
        <f t="shared" si="2"/>
        <v>-0.70370370370370372</v>
      </c>
      <c r="M8" s="7">
        <f t="shared" si="3"/>
        <v>0.14285714285714279</v>
      </c>
    </row>
    <row r="9" spans="1:13" x14ac:dyDescent="0.25">
      <c r="A9" s="3" t="s">
        <v>92</v>
      </c>
      <c r="B9" s="1">
        <v>5</v>
      </c>
      <c r="C9" s="1">
        <v>13.077365875244141</v>
      </c>
      <c r="D9" s="1">
        <v>9</v>
      </c>
      <c r="E9" s="1">
        <v>23.636316299438477</v>
      </c>
      <c r="F9" s="1">
        <v>7</v>
      </c>
      <c r="G9" s="1">
        <v>18.443378448486328</v>
      </c>
      <c r="H9" s="13">
        <f t="shared" si="0"/>
        <v>-2</v>
      </c>
      <c r="I9" s="1">
        <f t="shared" si="0"/>
        <v>-5.1929378509521484</v>
      </c>
      <c r="J9" s="1">
        <f t="shared" si="1"/>
        <v>2</v>
      </c>
      <c r="K9" s="14">
        <f t="shared" si="1"/>
        <v>5.3660125732421875</v>
      </c>
      <c r="L9" s="6">
        <f t="shared" si="2"/>
        <v>-0.22222222222222221</v>
      </c>
      <c r="M9" s="7">
        <f t="shared" si="3"/>
        <v>0.39999999999999991</v>
      </c>
    </row>
    <row r="10" spans="1:13" x14ac:dyDescent="0.25">
      <c r="A10" s="3" t="s">
        <v>96</v>
      </c>
      <c r="B10" s="1">
        <v>4</v>
      </c>
      <c r="C10" s="1">
        <v>12.929501533508301</v>
      </c>
      <c r="D10" s="1">
        <v>18</v>
      </c>
      <c r="E10" s="1">
        <v>58.190280914306641</v>
      </c>
      <c r="F10" s="1">
        <v>5</v>
      </c>
      <c r="G10" s="1">
        <v>16.159265518188477</v>
      </c>
      <c r="H10" s="13">
        <f t="shared" si="0"/>
        <v>-13</v>
      </c>
      <c r="I10" s="1">
        <f t="shared" si="0"/>
        <v>-42.031015396118164</v>
      </c>
      <c r="J10" s="1">
        <f t="shared" si="1"/>
        <v>1</v>
      </c>
      <c r="K10" s="14">
        <f t="shared" si="1"/>
        <v>3.2297639846801758</v>
      </c>
      <c r="L10" s="6">
        <f t="shared" si="2"/>
        <v>-0.72222222222222221</v>
      </c>
      <c r="M10" s="7">
        <f t="shared" si="3"/>
        <v>0.25</v>
      </c>
    </row>
    <row r="11" spans="1:13" x14ac:dyDescent="0.25">
      <c r="A11" s="3" t="s">
        <v>98</v>
      </c>
      <c r="B11" s="1">
        <v>5</v>
      </c>
      <c r="C11" s="1">
        <v>13.884261131286621</v>
      </c>
      <c r="D11" s="1">
        <v>11</v>
      </c>
      <c r="E11" s="1">
        <v>30.673135757446289</v>
      </c>
      <c r="F11" s="1">
        <v>5</v>
      </c>
      <c r="G11" s="1">
        <v>13.95946216583252</v>
      </c>
      <c r="H11" s="13">
        <f t="shared" si="0"/>
        <v>-6</v>
      </c>
      <c r="I11" s="1">
        <f t="shared" si="0"/>
        <v>-16.71367359161377</v>
      </c>
      <c r="J11" s="1">
        <f t="shared" si="1"/>
        <v>0</v>
      </c>
      <c r="K11" s="14">
        <f t="shared" si="1"/>
        <v>7.5201034545898438E-2</v>
      </c>
      <c r="L11" s="6">
        <f t="shared" si="2"/>
        <v>-0.54545454545454541</v>
      </c>
      <c r="M11" s="7">
        <f t="shared" si="3"/>
        <v>0</v>
      </c>
    </row>
    <row r="12" spans="1:13" x14ac:dyDescent="0.25">
      <c r="A12" s="3" t="s">
        <v>95</v>
      </c>
      <c r="B12" s="1">
        <v>4</v>
      </c>
      <c r="C12" s="1">
        <v>20.269584655761719</v>
      </c>
      <c r="D12" s="1">
        <v>3</v>
      </c>
      <c r="E12" s="1">
        <v>15.320192337036133</v>
      </c>
      <c r="F12" s="1">
        <v>1</v>
      </c>
      <c r="G12" s="1">
        <v>5.1229510307312012</v>
      </c>
      <c r="H12" s="13">
        <f t="shared" si="0"/>
        <v>-2</v>
      </c>
      <c r="I12" s="1">
        <f t="shared" si="0"/>
        <v>-10.197241306304932</v>
      </c>
      <c r="J12" s="1">
        <f t="shared" si="1"/>
        <v>-3</v>
      </c>
      <c r="K12" s="14">
        <f t="shared" si="1"/>
        <v>-15.146633625030518</v>
      </c>
      <c r="L12" s="6">
        <f t="shared" si="2"/>
        <v>-0.66666666666666674</v>
      </c>
      <c r="M12" s="7">
        <f t="shared" si="3"/>
        <v>-0.75</v>
      </c>
    </row>
    <row r="13" spans="1:13" x14ac:dyDescent="0.25">
      <c r="A13" s="3" t="s">
        <v>97</v>
      </c>
      <c r="B13" s="1">
        <v>4</v>
      </c>
      <c r="C13" s="1">
        <v>9.3047056198120117</v>
      </c>
      <c r="D13" s="1">
        <v>9</v>
      </c>
      <c r="E13" s="1">
        <v>21.03590202331543</v>
      </c>
      <c r="F13" s="1">
        <v>1</v>
      </c>
      <c r="G13" s="1">
        <v>2.3420300483703613</v>
      </c>
      <c r="H13" s="13">
        <f t="shared" si="0"/>
        <v>-8</v>
      </c>
      <c r="I13" s="1">
        <f t="shared" si="0"/>
        <v>-18.693871974945068</v>
      </c>
      <c r="J13" s="1">
        <f t="shared" si="1"/>
        <v>-3</v>
      </c>
      <c r="K13" s="14">
        <f t="shared" si="1"/>
        <v>-6.9626755714416504</v>
      </c>
      <c r="L13" s="6">
        <f t="shared" si="2"/>
        <v>-0.88888888888888884</v>
      </c>
      <c r="M13" s="7">
        <f t="shared" si="3"/>
        <v>-0.75</v>
      </c>
    </row>
    <row r="14" spans="1:13" ht="15.75" thickBot="1" x14ac:dyDescent="0.3">
      <c r="A14" s="3" t="s">
        <v>93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5">
        <f t="shared" si="0"/>
        <v>0</v>
      </c>
      <c r="I14" s="16">
        <f t="shared" si="0"/>
        <v>0</v>
      </c>
      <c r="J14" s="16">
        <f t="shared" si="1"/>
        <v>0</v>
      </c>
      <c r="K14" s="17">
        <f t="shared" si="1"/>
        <v>0</v>
      </c>
      <c r="L14" s="8" t="e">
        <f t="shared" si="2"/>
        <v>#DIV/0!</v>
      </c>
      <c r="M14" s="9" t="e">
        <f t="shared" si="3"/>
        <v>#DIV/0!</v>
      </c>
    </row>
    <row r="15" spans="1:13" ht="15.75" thickBot="1" x14ac:dyDescent="0.3">
      <c r="A15" s="3" t="s">
        <v>117</v>
      </c>
      <c r="B15" s="1">
        <f>SUM(B4:B14)</f>
        <v>398</v>
      </c>
      <c r="C15" s="1"/>
      <c r="D15" s="1">
        <f>SUM(D4:D14)</f>
        <v>547</v>
      </c>
      <c r="E15" s="1"/>
      <c r="F15" s="1">
        <f>SUM(F4:F14)</f>
        <v>412</v>
      </c>
      <c r="G15" s="1"/>
      <c r="H15" s="15">
        <f t="shared" si="0"/>
        <v>-135</v>
      </c>
      <c r="I15" s="16"/>
      <c r="J15" s="16">
        <f t="shared" si="1"/>
        <v>14</v>
      </c>
      <c r="K15" s="17"/>
      <c r="L15" s="8">
        <f t="shared" ref="L15" si="4">(F15/D15-1)</f>
        <v>-0.24680073126142599</v>
      </c>
      <c r="M15" s="9">
        <f t="shared" ref="M15" si="5">(F15/B15-1)</f>
        <v>3.5175879396984966E-2</v>
      </c>
    </row>
    <row r="16" spans="1:13" x14ac:dyDescent="0.25">
      <c r="B16" s="1"/>
      <c r="C16" s="1"/>
      <c r="D16" s="1"/>
      <c r="E16" s="1"/>
      <c r="F16" s="1"/>
      <c r="G16" s="1"/>
      <c r="H16" s="21"/>
      <c r="I16" s="21"/>
      <c r="J16" s="20"/>
      <c r="K16" s="20"/>
      <c r="L16" s="21"/>
      <c r="M16" s="20"/>
    </row>
    <row r="17" spans="8:13" x14ac:dyDescent="0.25">
      <c r="H17" s="2"/>
      <c r="I17" s="2"/>
      <c r="J17" s="2"/>
      <c r="K17" s="2"/>
      <c r="L17" s="2"/>
      <c r="M17" s="2"/>
    </row>
  </sheetData>
  <mergeCells count="7">
    <mergeCell ref="B2:C2"/>
    <mergeCell ref="D2:E2"/>
    <mergeCell ref="F2:G2"/>
    <mergeCell ref="H1:K1"/>
    <mergeCell ref="L1:M1"/>
    <mergeCell ref="H2:I2"/>
    <mergeCell ref="J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1A00C-B07C-4F51-9662-C4006C16AEF3}">
  <dimension ref="A2:D10"/>
  <sheetViews>
    <sheetView tabSelected="1" workbookViewId="0">
      <selection activeCell="D19" sqref="D19"/>
    </sheetView>
  </sheetViews>
  <sheetFormatPr defaultRowHeight="15" x14ac:dyDescent="0.25"/>
  <cols>
    <col min="1" max="1" width="23.5703125" customWidth="1"/>
    <col min="2" max="2" width="16.42578125" customWidth="1"/>
    <col min="3" max="3" width="15.85546875" customWidth="1"/>
  </cols>
  <sheetData>
    <row r="2" spans="1:4" x14ac:dyDescent="0.25">
      <c r="A2" s="3" t="s">
        <v>120</v>
      </c>
    </row>
    <row r="3" spans="1:4" ht="28.35" customHeight="1" x14ac:dyDescent="0.25">
      <c r="A3" s="33"/>
      <c r="B3" s="34" t="s">
        <v>105</v>
      </c>
      <c r="C3" s="45" t="s">
        <v>119</v>
      </c>
      <c r="D3" s="45"/>
    </row>
    <row r="4" spans="1:4" ht="28.35" customHeight="1" x14ac:dyDescent="0.25">
      <c r="A4" s="35"/>
      <c r="B4" s="36" t="str">
        <f>'Tyveri af cykel-Nordjylland'!F3</f>
        <v>Antal_2025K1</v>
      </c>
      <c r="C4" s="37" t="s">
        <v>103</v>
      </c>
      <c r="D4" s="37" t="s">
        <v>122</v>
      </c>
    </row>
    <row r="5" spans="1:4" ht="28.35" customHeight="1" x14ac:dyDescent="0.25">
      <c r="A5" s="29" t="str">
        <f>'Tyveri af cykel-Hovedstaden'!A34</f>
        <v>Region Hovedstaden</v>
      </c>
      <c r="B5" s="32">
        <f>'Tyveri af cykel-Hovedstaden'!F34</f>
        <v>5890</v>
      </c>
      <c r="C5" s="32">
        <f>'Tyveri af cykel-Hovedstaden'!J34</f>
        <v>345</v>
      </c>
      <c r="D5" s="32">
        <f>'Tyveri af cykel-Hovedstaden'!M34*100</f>
        <v>6.2218214607754785</v>
      </c>
    </row>
    <row r="6" spans="1:4" ht="28.35" customHeight="1" x14ac:dyDescent="0.25">
      <c r="A6" s="30" t="str">
        <f>'Tyveri af cykel-Sjælland'!A21</f>
        <v>Region Sjælland</v>
      </c>
      <c r="B6" s="31">
        <f>'Tyveri af cykel-Sjælland'!F21</f>
        <v>461</v>
      </c>
      <c r="C6" s="31">
        <f>'Tyveri af cykel-Sjælland'!J21</f>
        <v>-42</v>
      </c>
      <c r="D6" s="31">
        <f>'Tyveri af cykel-Sjælland'!M21*100</f>
        <v>-8.3499005964214668</v>
      </c>
    </row>
    <row r="7" spans="1:4" ht="28.35" customHeight="1" x14ac:dyDescent="0.25">
      <c r="A7" s="29" t="str">
        <f>'Tyveri af cykel-Syddanmark'!A26</f>
        <v>Region Syddanmark</v>
      </c>
      <c r="B7" s="32">
        <f>'Tyveri af cykel-Syddanmark'!F26</f>
        <v>1071</v>
      </c>
      <c r="C7" s="32">
        <f>'Tyveri af cykel-Syddanmark'!J26</f>
        <v>-33</v>
      </c>
      <c r="D7" s="32">
        <f>'Tyveri af cykel-Syddanmark'!M26*100</f>
        <v>-2.9891304347826053</v>
      </c>
    </row>
    <row r="8" spans="1:4" ht="28.35" customHeight="1" x14ac:dyDescent="0.25">
      <c r="A8" s="30" t="str">
        <f>'Tyveri af cykel-Midtjylland'!A23</f>
        <v>Region Midtjylland</v>
      </c>
      <c r="B8" s="31">
        <f>'Tyveri af cykel-Midtjylland'!F23</f>
        <v>1600</v>
      </c>
      <c r="C8" s="31">
        <f>'Tyveri af cykel-Midtjylland'!J23</f>
        <v>56</v>
      </c>
      <c r="D8" s="31">
        <f>'Tyveri af cykel-Midtjylland'!M23*100</f>
        <v>3.6269430051813378</v>
      </c>
    </row>
    <row r="9" spans="1:4" ht="28.35" customHeight="1" x14ac:dyDescent="0.25">
      <c r="A9" s="29" t="str">
        <f>'Tyveri af cykel-Nordjylland'!A15</f>
        <v>Region Nordjylland</v>
      </c>
      <c r="B9" s="32">
        <f>'Tyveri af cykel-Nordjylland'!F15</f>
        <v>412</v>
      </c>
      <c r="C9" s="32">
        <f>'Tyveri af cykel-Nordjylland'!J15</f>
        <v>14</v>
      </c>
      <c r="D9" s="32">
        <f>'Tyveri af cykel-Nordjylland'!M15*100</f>
        <v>3.5175879396984966</v>
      </c>
    </row>
    <row r="10" spans="1:4" ht="28.35" customHeight="1" x14ac:dyDescent="0.25">
      <c r="A10" s="38" t="s">
        <v>123</v>
      </c>
      <c r="B10" s="39">
        <f>SUM(B5:B9)</f>
        <v>9434</v>
      </c>
      <c r="C10" s="39">
        <f>SUM(C5:C9)</f>
        <v>340</v>
      </c>
      <c r="D10" s="39">
        <f>(C10/(B10-C10))*100</f>
        <v>3.7387288321970531</v>
      </c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Tyveri af cykel-Hovedstaden</vt:lpstr>
      <vt:lpstr>Tyveri af cykel-Sjælland</vt:lpstr>
      <vt:lpstr>Tyveri af cykel-Syddanmark</vt:lpstr>
      <vt:lpstr>Tyveri af cykel-Midtjylland</vt:lpstr>
      <vt:lpstr>Tyveri af cykel-Nordjylland</vt:lpstr>
      <vt:lpstr>Regioner_tabeller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Have Rundager</dc:creator>
  <cp:lastModifiedBy>Birgitte Hougaard</cp:lastModifiedBy>
  <dcterms:created xsi:type="dcterms:W3CDTF">2015-06-05T18:19:34Z</dcterms:created>
  <dcterms:modified xsi:type="dcterms:W3CDTF">2025-04-29T08:21:29Z</dcterms:modified>
</cp:coreProperties>
</file>