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SFOPPRODKHOS002\Citrixredirectedfolders$\bho\Desktop\Krim-statistik - indbrud\"/>
    </mc:Choice>
  </mc:AlternateContent>
  <xr:revisionPtr revIDLastSave="0" documentId="8_{548E1329-DB39-4199-B86C-D57A884BBABF}" xr6:coauthVersionLast="47" xr6:coauthVersionMax="47" xr10:uidLastSave="{00000000-0000-0000-0000-000000000000}"/>
  <bookViews>
    <workbookView xWindow="28680" yWindow="1620" windowWidth="29040" windowHeight="17640" activeTab="3" xr2:uid="{00000000-000D-0000-FFFF-FFFF00000000}"/>
  </bookViews>
  <sheets>
    <sheet name="Indbrud i beboelser-Hovedstaden" sheetId="2" r:id="rId1"/>
    <sheet name="Indbrud i beboelser-Sjælland" sheetId="3" r:id="rId2"/>
    <sheet name="Indbrud i beboelser-Syddanmark" sheetId="4" r:id="rId3"/>
    <sheet name="Indbrud i beboelser-Midtjylland" sheetId="5" r:id="rId4"/>
    <sheet name="Indbrud i beboelser-Nordjylland" sheetId="6" r:id="rId5"/>
    <sheet name="Regioner_tabeller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" l="1"/>
  <c r="D5" i="12"/>
  <c r="D6" i="12"/>
  <c r="D7" i="12"/>
  <c r="D8" i="12"/>
  <c r="D9" i="12"/>
  <c r="M23" i="5"/>
  <c r="L23" i="5"/>
  <c r="M26" i="4"/>
  <c r="L26" i="4"/>
  <c r="M21" i="3"/>
  <c r="L21" i="3"/>
  <c r="M34" i="2"/>
  <c r="L34" i="2"/>
  <c r="M15" i="6"/>
  <c r="L15" i="6"/>
  <c r="C9" i="12"/>
  <c r="C8" i="12"/>
  <c r="C7" i="12"/>
  <c r="B9" i="12"/>
  <c r="B8" i="12"/>
  <c r="B7" i="12"/>
  <c r="A9" i="12"/>
  <c r="A8" i="12"/>
  <c r="A7" i="12"/>
  <c r="C6" i="12"/>
  <c r="B6" i="12"/>
  <c r="A6" i="12"/>
  <c r="B4" i="12"/>
  <c r="B5" i="12"/>
  <c r="A5" i="12"/>
  <c r="J15" i="6"/>
  <c r="H15" i="6"/>
  <c r="H14" i="6"/>
  <c r="F15" i="6"/>
  <c r="D15" i="6"/>
  <c r="B15" i="6"/>
  <c r="J23" i="5"/>
  <c r="H23" i="5"/>
  <c r="F23" i="5"/>
  <c r="D23" i="5"/>
  <c r="B23" i="5"/>
  <c r="J26" i="4"/>
  <c r="H26" i="4"/>
  <c r="F26" i="4"/>
  <c r="D26" i="4"/>
  <c r="B26" i="4"/>
  <c r="J21" i="3"/>
  <c r="H21" i="3"/>
  <c r="XFD21" i="3"/>
  <c r="F21" i="3"/>
  <c r="D21" i="3"/>
  <c r="B21" i="3"/>
  <c r="J34" i="2"/>
  <c r="C5" i="12" s="1"/>
  <c r="H34" i="2"/>
  <c r="G34" i="2"/>
  <c r="D34" i="2"/>
  <c r="B34" i="2"/>
  <c r="M14" i="6"/>
  <c r="L14" i="6"/>
  <c r="K14" i="6"/>
  <c r="J14" i="6"/>
  <c r="I14" i="6"/>
  <c r="M13" i="6"/>
  <c r="L13" i="6"/>
  <c r="K13" i="6"/>
  <c r="J13" i="6"/>
  <c r="I13" i="6"/>
  <c r="H13" i="6"/>
  <c r="M12" i="6"/>
  <c r="L12" i="6"/>
  <c r="K12" i="6"/>
  <c r="J12" i="6"/>
  <c r="I12" i="6"/>
  <c r="H12" i="6"/>
  <c r="M11" i="6"/>
  <c r="L11" i="6"/>
  <c r="K11" i="6"/>
  <c r="J11" i="6"/>
  <c r="I11" i="6"/>
  <c r="H11" i="6"/>
  <c r="M10" i="6"/>
  <c r="L10" i="6"/>
  <c r="K10" i="6"/>
  <c r="J10" i="6"/>
  <c r="I10" i="6"/>
  <c r="H10" i="6"/>
  <c r="M9" i="6"/>
  <c r="L9" i="6"/>
  <c r="K9" i="6"/>
  <c r="J9" i="6"/>
  <c r="I9" i="6"/>
  <c r="H9" i="6"/>
  <c r="M8" i="6"/>
  <c r="L8" i="6"/>
  <c r="K8" i="6"/>
  <c r="J8" i="6"/>
  <c r="I8" i="6"/>
  <c r="H8" i="6"/>
  <c r="M7" i="6"/>
  <c r="L7" i="6"/>
  <c r="K7" i="6"/>
  <c r="J7" i="6"/>
  <c r="I7" i="6"/>
  <c r="H7" i="6"/>
  <c r="M6" i="6"/>
  <c r="L6" i="6"/>
  <c r="K6" i="6"/>
  <c r="J6" i="6"/>
  <c r="I6" i="6"/>
  <c r="H6" i="6"/>
  <c r="M5" i="6"/>
  <c r="L5" i="6"/>
  <c r="K5" i="6"/>
  <c r="J5" i="6"/>
  <c r="I5" i="6"/>
  <c r="H5" i="6"/>
  <c r="M4" i="6"/>
  <c r="L4" i="6"/>
  <c r="K4" i="6"/>
  <c r="J4" i="6"/>
  <c r="I4" i="6"/>
  <c r="H4" i="6"/>
  <c r="M22" i="5"/>
  <c r="L22" i="5"/>
  <c r="K22" i="5"/>
  <c r="J22" i="5"/>
  <c r="I22" i="5"/>
  <c r="H22" i="5"/>
  <c r="M21" i="5"/>
  <c r="L21" i="5"/>
  <c r="K21" i="5"/>
  <c r="J21" i="5"/>
  <c r="I21" i="5"/>
  <c r="H21" i="5"/>
  <c r="M20" i="5"/>
  <c r="L20" i="5"/>
  <c r="K20" i="5"/>
  <c r="J20" i="5"/>
  <c r="I20" i="5"/>
  <c r="H20" i="5"/>
  <c r="M19" i="5"/>
  <c r="L19" i="5"/>
  <c r="K19" i="5"/>
  <c r="J19" i="5"/>
  <c r="I19" i="5"/>
  <c r="H19" i="5"/>
  <c r="M18" i="5"/>
  <c r="L18" i="5"/>
  <c r="K18" i="5"/>
  <c r="J18" i="5"/>
  <c r="I18" i="5"/>
  <c r="H18" i="5"/>
  <c r="M17" i="5"/>
  <c r="L17" i="5"/>
  <c r="K17" i="5"/>
  <c r="J17" i="5"/>
  <c r="I17" i="5"/>
  <c r="H17" i="5"/>
  <c r="M16" i="5"/>
  <c r="L16" i="5"/>
  <c r="K16" i="5"/>
  <c r="J16" i="5"/>
  <c r="I16" i="5"/>
  <c r="H16" i="5"/>
  <c r="M15" i="5"/>
  <c r="L15" i="5"/>
  <c r="K15" i="5"/>
  <c r="J15" i="5"/>
  <c r="I15" i="5"/>
  <c r="H15" i="5"/>
  <c r="M14" i="5"/>
  <c r="L14" i="5"/>
  <c r="K14" i="5"/>
  <c r="J14" i="5"/>
  <c r="I14" i="5"/>
  <c r="H14" i="5"/>
  <c r="M13" i="5"/>
  <c r="L13" i="5"/>
  <c r="K13" i="5"/>
  <c r="J13" i="5"/>
  <c r="I13" i="5"/>
  <c r="H13" i="5"/>
  <c r="M12" i="5"/>
  <c r="L12" i="5"/>
  <c r="K12" i="5"/>
  <c r="J12" i="5"/>
  <c r="I12" i="5"/>
  <c r="H12" i="5"/>
  <c r="M11" i="5"/>
  <c r="L11" i="5"/>
  <c r="K11" i="5"/>
  <c r="J11" i="5"/>
  <c r="I11" i="5"/>
  <c r="H11" i="5"/>
  <c r="M10" i="5"/>
  <c r="L10" i="5"/>
  <c r="K10" i="5"/>
  <c r="J10" i="5"/>
  <c r="I10" i="5"/>
  <c r="H10" i="5"/>
  <c r="M9" i="5"/>
  <c r="L9" i="5"/>
  <c r="K9" i="5"/>
  <c r="J9" i="5"/>
  <c r="I9" i="5"/>
  <c r="H9" i="5"/>
  <c r="M8" i="5"/>
  <c r="L8" i="5"/>
  <c r="K8" i="5"/>
  <c r="J8" i="5"/>
  <c r="I8" i="5"/>
  <c r="H8" i="5"/>
  <c r="M7" i="5"/>
  <c r="L7" i="5"/>
  <c r="K7" i="5"/>
  <c r="J7" i="5"/>
  <c r="I7" i="5"/>
  <c r="H7" i="5"/>
  <c r="M6" i="5"/>
  <c r="L6" i="5"/>
  <c r="K6" i="5"/>
  <c r="J6" i="5"/>
  <c r="I6" i="5"/>
  <c r="H6" i="5"/>
  <c r="M5" i="5"/>
  <c r="L5" i="5"/>
  <c r="K5" i="5"/>
  <c r="J5" i="5"/>
  <c r="I5" i="5"/>
  <c r="H5" i="5"/>
  <c r="M4" i="5"/>
  <c r="L4" i="5"/>
  <c r="K4" i="5"/>
  <c r="J4" i="5"/>
  <c r="I4" i="5"/>
  <c r="H4" i="5"/>
  <c r="M25" i="4"/>
  <c r="L25" i="4"/>
  <c r="K25" i="4"/>
  <c r="J25" i="4"/>
  <c r="I25" i="4"/>
  <c r="H25" i="4"/>
  <c r="M24" i="4"/>
  <c r="L24" i="4"/>
  <c r="K24" i="4"/>
  <c r="J24" i="4"/>
  <c r="I24" i="4"/>
  <c r="H24" i="4"/>
  <c r="M23" i="4"/>
  <c r="L23" i="4"/>
  <c r="K23" i="4"/>
  <c r="J23" i="4"/>
  <c r="I23" i="4"/>
  <c r="H23" i="4"/>
  <c r="M22" i="4"/>
  <c r="L22" i="4"/>
  <c r="K22" i="4"/>
  <c r="J22" i="4"/>
  <c r="I22" i="4"/>
  <c r="H22" i="4"/>
  <c r="M21" i="4"/>
  <c r="L21" i="4"/>
  <c r="K21" i="4"/>
  <c r="J21" i="4"/>
  <c r="I21" i="4"/>
  <c r="H21" i="4"/>
  <c r="M20" i="4"/>
  <c r="L20" i="4"/>
  <c r="K20" i="4"/>
  <c r="J20" i="4"/>
  <c r="I20" i="4"/>
  <c r="H20" i="4"/>
  <c r="M19" i="4"/>
  <c r="L19" i="4"/>
  <c r="K19" i="4"/>
  <c r="J19" i="4"/>
  <c r="I19" i="4"/>
  <c r="H19" i="4"/>
  <c r="M18" i="4"/>
  <c r="L18" i="4"/>
  <c r="K18" i="4"/>
  <c r="J18" i="4"/>
  <c r="I18" i="4"/>
  <c r="H18" i="4"/>
  <c r="M17" i="4"/>
  <c r="L17" i="4"/>
  <c r="K17" i="4"/>
  <c r="J17" i="4"/>
  <c r="I17" i="4"/>
  <c r="H17" i="4"/>
  <c r="M16" i="4"/>
  <c r="L16" i="4"/>
  <c r="K16" i="4"/>
  <c r="J16" i="4"/>
  <c r="I16" i="4"/>
  <c r="H16" i="4"/>
  <c r="M15" i="4"/>
  <c r="L15" i="4"/>
  <c r="K15" i="4"/>
  <c r="J15" i="4"/>
  <c r="I15" i="4"/>
  <c r="H15" i="4"/>
  <c r="M14" i="4"/>
  <c r="L14" i="4"/>
  <c r="K14" i="4"/>
  <c r="J14" i="4"/>
  <c r="I14" i="4"/>
  <c r="H14" i="4"/>
  <c r="M13" i="4"/>
  <c r="L13" i="4"/>
  <c r="K13" i="4"/>
  <c r="J13" i="4"/>
  <c r="I13" i="4"/>
  <c r="H13" i="4"/>
  <c r="M12" i="4"/>
  <c r="L12" i="4"/>
  <c r="K12" i="4"/>
  <c r="J12" i="4"/>
  <c r="I12" i="4"/>
  <c r="H12" i="4"/>
  <c r="M11" i="4"/>
  <c r="L11" i="4"/>
  <c r="K11" i="4"/>
  <c r="J11" i="4"/>
  <c r="I11" i="4"/>
  <c r="H11" i="4"/>
  <c r="M10" i="4"/>
  <c r="L10" i="4"/>
  <c r="K10" i="4"/>
  <c r="J10" i="4"/>
  <c r="I10" i="4"/>
  <c r="H10" i="4"/>
  <c r="M9" i="4"/>
  <c r="L9" i="4"/>
  <c r="K9" i="4"/>
  <c r="J9" i="4"/>
  <c r="I9" i="4"/>
  <c r="H9" i="4"/>
  <c r="M8" i="4"/>
  <c r="L8" i="4"/>
  <c r="K8" i="4"/>
  <c r="J8" i="4"/>
  <c r="I8" i="4"/>
  <c r="H8" i="4"/>
  <c r="M7" i="4"/>
  <c r="L7" i="4"/>
  <c r="K7" i="4"/>
  <c r="J7" i="4"/>
  <c r="I7" i="4"/>
  <c r="H7" i="4"/>
  <c r="M6" i="4"/>
  <c r="L6" i="4"/>
  <c r="K6" i="4"/>
  <c r="J6" i="4"/>
  <c r="I6" i="4"/>
  <c r="H6" i="4"/>
  <c r="M5" i="4"/>
  <c r="L5" i="4"/>
  <c r="K5" i="4"/>
  <c r="J5" i="4"/>
  <c r="I5" i="4"/>
  <c r="H5" i="4"/>
  <c r="M4" i="4"/>
  <c r="L4" i="4"/>
  <c r="K4" i="4"/>
  <c r="J4" i="4"/>
  <c r="I4" i="4"/>
  <c r="H4" i="4"/>
  <c r="M20" i="3"/>
  <c r="L20" i="3"/>
  <c r="K20" i="3"/>
  <c r="J20" i="3"/>
  <c r="I20" i="3"/>
  <c r="H20" i="3"/>
  <c r="M19" i="3"/>
  <c r="L19" i="3"/>
  <c r="K19" i="3"/>
  <c r="J19" i="3"/>
  <c r="I19" i="3"/>
  <c r="H19" i="3"/>
  <c r="M18" i="3"/>
  <c r="L18" i="3"/>
  <c r="K18" i="3"/>
  <c r="J18" i="3"/>
  <c r="I18" i="3"/>
  <c r="H18" i="3"/>
  <c r="M17" i="3"/>
  <c r="L17" i="3"/>
  <c r="K17" i="3"/>
  <c r="J17" i="3"/>
  <c r="I17" i="3"/>
  <c r="H17" i="3"/>
  <c r="M16" i="3"/>
  <c r="L16" i="3"/>
  <c r="K16" i="3"/>
  <c r="J16" i="3"/>
  <c r="I16" i="3"/>
  <c r="H16" i="3"/>
  <c r="M15" i="3"/>
  <c r="L15" i="3"/>
  <c r="K15" i="3"/>
  <c r="J15" i="3"/>
  <c r="I15" i="3"/>
  <c r="H15" i="3"/>
  <c r="M14" i="3"/>
  <c r="L14" i="3"/>
  <c r="K14" i="3"/>
  <c r="J14" i="3"/>
  <c r="I14" i="3"/>
  <c r="H14" i="3"/>
  <c r="M13" i="3"/>
  <c r="L13" i="3"/>
  <c r="K13" i="3"/>
  <c r="J13" i="3"/>
  <c r="I13" i="3"/>
  <c r="H13" i="3"/>
  <c r="M12" i="3"/>
  <c r="L12" i="3"/>
  <c r="K12" i="3"/>
  <c r="J12" i="3"/>
  <c r="I12" i="3"/>
  <c r="H12" i="3"/>
  <c r="M11" i="3"/>
  <c r="L11" i="3"/>
  <c r="K11" i="3"/>
  <c r="J11" i="3"/>
  <c r="I11" i="3"/>
  <c r="H11" i="3"/>
  <c r="M10" i="3"/>
  <c r="L10" i="3"/>
  <c r="K10" i="3"/>
  <c r="J10" i="3"/>
  <c r="I10" i="3"/>
  <c r="H10" i="3"/>
  <c r="M9" i="3"/>
  <c r="L9" i="3"/>
  <c r="K9" i="3"/>
  <c r="J9" i="3"/>
  <c r="I9" i="3"/>
  <c r="H9" i="3"/>
  <c r="M8" i="3"/>
  <c r="L8" i="3"/>
  <c r="K8" i="3"/>
  <c r="J8" i="3"/>
  <c r="I8" i="3"/>
  <c r="H8" i="3"/>
  <c r="M7" i="3"/>
  <c r="L7" i="3"/>
  <c r="K7" i="3"/>
  <c r="J7" i="3"/>
  <c r="I7" i="3"/>
  <c r="H7" i="3"/>
  <c r="M6" i="3"/>
  <c r="L6" i="3"/>
  <c r="K6" i="3"/>
  <c r="J6" i="3"/>
  <c r="I6" i="3"/>
  <c r="H6" i="3"/>
  <c r="M5" i="3"/>
  <c r="L5" i="3"/>
  <c r="K5" i="3"/>
  <c r="J5" i="3"/>
  <c r="I5" i="3"/>
  <c r="H5" i="3"/>
  <c r="M4" i="3"/>
  <c r="L4" i="3"/>
  <c r="K4" i="3"/>
  <c r="J4" i="3"/>
  <c r="I4" i="3"/>
  <c r="H4" i="3"/>
  <c r="M33" i="2"/>
  <c r="L33" i="2"/>
  <c r="K33" i="2"/>
  <c r="J33" i="2"/>
  <c r="I33" i="2"/>
  <c r="H33" i="2"/>
  <c r="M32" i="2"/>
  <c r="L32" i="2"/>
  <c r="K32" i="2"/>
  <c r="J32" i="2"/>
  <c r="I32" i="2"/>
  <c r="H32" i="2"/>
  <c r="M31" i="2"/>
  <c r="L31" i="2"/>
  <c r="K31" i="2"/>
  <c r="J31" i="2"/>
  <c r="I31" i="2"/>
  <c r="H31" i="2"/>
  <c r="M30" i="2"/>
  <c r="L30" i="2"/>
  <c r="K30" i="2"/>
  <c r="J30" i="2"/>
  <c r="I30" i="2"/>
  <c r="H30" i="2"/>
  <c r="M29" i="2"/>
  <c r="L29" i="2"/>
  <c r="K29" i="2"/>
  <c r="J29" i="2"/>
  <c r="I29" i="2"/>
  <c r="H29" i="2"/>
  <c r="M28" i="2"/>
  <c r="L28" i="2"/>
  <c r="K28" i="2"/>
  <c r="J28" i="2"/>
  <c r="I28" i="2"/>
  <c r="H28" i="2"/>
  <c r="M27" i="2"/>
  <c r="L27" i="2"/>
  <c r="K27" i="2"/>
  <c r="J27" i="2"/>
  <c r="I27" i="2"/>
  <c r="H27" i="2"/>
  <c r="M26" i="2"/>
  <c r="L26" i="2"/>
  <c r="K26" i="2"/>
  <c r="J26" i="2"/>
  <c r="I26" i="2"/>
  <c r="H26" i="2"/>
  <c r="M25" i="2"/>
  <c r="L25" i="2"/>
  <c r="K25" i="2"/>
  <c r="J25" i="2"/>
  <c r="I25" i="2"/>
  <c r="H25" i="2"/>
  <c r="M24" i="2"/>
  <c r="L24" i="2"/>
  <c r="K24" i="2"/>
  <c r="J24" i="2"/>
  <c r="I24" i="2"/>
  <c r="H24" i="2"/>
  <c r="M23" i="2"/>
  <c r="L23" i="2"/>
  <c r="K23" i="2"/>
  <c r="J23" i="2"/>
  <c r="I23" i="2"/>
  <c r="H23" i="2"/>
  <c r="M22" i="2"/>
  <c r="L22" i="2"/>
  <c r="K22" i="2"/>
  <c r="J22" i="2"/>
  <c r="I22" i="2"/>
  <c r="H22" i="2"/>
  <c r="M21" i="2"/>
  <c r="L21" i="2"/>
  <c r="K21" i="2"/>
  <c r="J21" i="2"/>
  <c r="I21" i="2"/>
  <c r="H21" i="2"/>
  <c r="M20" i="2"/>
  <c r="L20" i="2"/>
  <c r="K20" i="2"/>
  <c r="J20" i="2"/>
  <c r="I20" i="2"/>
  <c r="H20" i="2"/>
  <c r="M19" i="2"/>
  <c r="L19" i="2"/>
  <c r="K19" i="2"/>
  <c r="J19" i="2"/>
  <c r="I19" i="2"/>
  <c r="H19" i="2"/>
  <c r="M18" i="2"/>
  <c r="L18" i="2"/>
  <c r="K18" i="2"/>
  <c r="J18" i="2"/>
  <c r="I18" i="2"/>
  <c r="H18" i="2"/>
  <c r="M17" i="2"/>
  <c r="L17" i="2"/>
  <c r="K17" i="2"/>
  <c r="J17" i="2"/>
  <c r="I17" i="2"/>
  <c r="H17" i="2"/>
  <c r="M16" i="2"/>
  <c r="L16" i="2"/>
  <c r="K16" i="2"/>
  <c r="J16" i="2"/>
  <c r="I16" i="2"/>
  <c r="H16" i="2"/>
  <c r="M15" i="2"/>
  <c r="L15" i="2"/>
  <c r="K15" i="2"/>
  <c r="J15" i="2"/>
  <c r="I15" i="2"/>
  <c r="H15" i="2"/>
  <c r="M14" i="2"/>
  <c r="L14" i="2"/>
  <c r="K14" i="2"/>
  <c r="J14" i="2"/>
  <c r="I14" i="2"/>
  <c r="H14" i="2"/>
  <c r="M13" i="2"/>
  <c r="L13" i="2"/>
  <c r="K13" i="2"/>
  <c r="J13" i="2"/>
  <c r="I13" i="2"/>
  <c r="H13" i="2"/>
  <c r="M12" i="2"/>
  <c r="L12" i="2"/>
  <c r="K12" i="2"/>
  <c r="J12" i="2"/>
  <c r="I12" i="2"/>
  <c r="H12" i="2"/>
  <c r="M11" i="2"/>
  <c r="L11" i="2"/>
  <c r="K11" i="2"/>
  <c r="J11" i="2"/>
  <c r="I11" i="2"/>
  <c r="H11" i="2"/>
  <c r="M10" i="2"/>
  <c r="L10" i="2"/>
  <c r="K10" i="2"/>
  <c r="J10" i="2"/>
  <c r="I10" i="2"/>
  <c r="H10" i="2"/>
  <c r="M9" i="2"/>
  <c r="L9" i="2"/>
  <c r="K9" i="2"/>
  <c r="J9" i="2"/>
  <c r="I9" i="2"/>
  <c r="H9" i="2"/>
  <c r="M8" i="2"/>
  <c r="L8" i="2"/>
  <c r="K8" i="2"/>
  <c r="J8" i="2"/>
  <c r="I8" i="2"/>
  <c r="H8" i="2"/>
  <c r="M7" i="2"/>
  <c r="L7" i="2"/>
  <c r="K7" i="2"/>
  <c r="J7" i="2"/>
  <c r="I7" i="2"/>
  <c r="H7" i="2"/>
  <c r="M6" i="2"/>
  <c r="L6" i="2"/>
  <c r="K6" i="2"/>
  <c r="J6" i="2"/>
  <c r="I6" i="2"/>
  <c r="H6" i="2"/>
  <c r="M5" i="2"/>
  <c r="L5" i="2"/>
  <c r="K5" i="2"/>
  <c r="J5" i="2"/>
  <c r="I5" i="2"/>
  <c r="H5" i="2"/>
  <c r="M4" i="2"/>
  <c r="L4" i="2"/>
  <c r="K4" i="2"/>
  <c r="J4" i="2"/>
  <c r="I4" i="2"/>
  <c r="H4" i="2"/>
  <c r="C10" i="12" l="1"/>
  <c r="B10" i="12"/>
  <c r="D10" i="12" s="1"/>
</calcChain>
</file>

<file path=xl/sharedStrings.xml><?xml version="1.0" encoding="utf-8"?>
<sst xmlns="http://schemas.openxmlformats.org/spreadsheetml/2006/main" count="220" uniqueCount="124">
  <si>
    <t>kommune</t>
  </si>
  <si>
    <t>Albertslund</t>
  </si>
  <si>
    <t>Allerød</t>
  </si>
  <si>
    <t>Ballerup</t>
  </si>
  <si>
    <t>Bornholm</t>
  </si>
  <si>
    <t>Brøndby</t>
  </si>
  <si>
    <t>Christiansø</t>
  </si>
  <si>
    <t>Dragør</t>
  </si>
  <si>
    <t>Egedal</t>
  </si>
  <si>
    <t>Fredensborg</t>
  </si>
  <si>
    <t>Frederiksberg</t>
  </si>
  <si>
    <t>Frederikssund</t>
  </si>
  <si>
    <t>Furesø</t>
  </si>
  <si>
    <t>Gentofte</t>
  </si>
  <si>
    <t>Gladsaxe</t>
  </si>
  <si>
    <t>Glostrup</t>
  </si>
  <si>
    <t>Gribskov</t>
  </si>
  <si>
    <t>Halsnæs</t>
  </si>
  <si>
    <t>Helsingør</t>
  </si>
  <si>
    <t>Herlev</t>
  </si>
  <si>
    <t>Hillerød</t>
  </si>
  <si>
    <t>Hvidovre</t>
  </si>
  <si>
    <t>Høje-Taastrup</t>
  </si>
  <si>
    <t>Hørsholm</t>
  </si>
  <si>
    <t>Ishøj</t>
  </si>
  <si>
    <t>København</t>
  </si>
  <si>
    <t>Lyngby-Taarbæk</t>
  </si>
  <si>
    <t>Rudersdal</t>
  </si>
  <si>
    <t>Rødovre</t>
  </si>
  <si>
    <t>Tårnby</t>
  </si>
  <si>
    <t>Vallensbæk</t>
  </si>
  <si>
    <t>Faxe</t>
  </si>
  <si>
    <t>Greve</t>
  </si>
  <si>
    <t>Guldborgsund</t>
  </si>
  <si>
    <t>Holbæk</t>
  </si>
  <si>
    <t>Kalundborg</t>
  </si>
  <si>
    <t>Køge</t>
  </si>
  <si>
    <t>Lejre</t>
  </si>
  <si>
    <t>Lolland</t>
  </si>
  <si>
    <t>Næstved</t>
  </si>
  <si>
    <t>Odsherred</t>
  </si>
  <si>
    <t>Ringsted</t>
  </si>
  <si>
    <t>Roskilde</t>
  </si>
  <si>
    <t>Slagelse</t>
  </si>
  <si>
    <t>Solrød</t>
  </si>
  <si>
    <t>Sorø</t>
  </si>
  <si>
    <t>Stevns</t>
  </si>
  <si>
    <t>Vordingborg</t>
  </si>
  <si>
    <t>Aabenraa</t>
  </si>
  <si>
    <t>Assens</t>
  </si>
  <si>
    <t>Billund</t>
  </si>
  <si>
    <t>Esbjerg</t>
  </si>
  <si>
    <t>Faaborg-Midtfyn</t>
  </si>
  <si>
    <t>Fanø</t>
  </si>
  <si>
    <t>Fredericia</t>
  </si>
  <si>
    <t>Haderslev</t>
  </si>
  <si>
    <t>Kerteminde</t>
  </si>
  <si>
    <t>Kolding</t>
  </si>
  <si>
    <t>Langeland</t>
  </si>
  <si>
    <t>Middelfart</t>
  </si>
  <si>
    <t>Nordfyns</t>
  </si>
  <si>
    <t>Nyborg</t>
  </si>
  <si>
    <t>Odense</t>
  </si>
  <si>
    <t>Svendborg</t>
  </si>
  <si>
    <t>Sønderborg</t>
  </si>
  <si>
    <t>Tønder</t>
  </si>
  <si>
    <t>Varde</t>
  </si>
  <si>
    <t>Vejen</t>
  </si>
  <si>
    <t>Vejle</t>
  </si>
  <si>
    <t>ærø</t>
  </si>
  <si>
    <t>Aarhus</t>
  </si>
  <si>
    <t>Favrskov</t>
  </si>
  <si>
    <t>Hedensted</t>
  </si>
  <si>
    <t>Herning</t>
  </si>
  <si>
    <t>Holstebro</t>
  </si>
  <si>
    <t>Horsens</t>
  </si>
  <si>
    <t>Ikast-Brande</t>
  </si>
  <si>
    <t>Lemvig</t>
  </si>
  <si>
    <t>Norddjurs</t>
  </si>
  <si>
    <t>Odder</t>
  </si>
  <si>
    <t>Randers</t>
  </si>
  <si>
    <t>Ringkøbing-Skjern</t>
  </si>
  <si>
    <t>Samsø</t>
  </si>
  <si>
    <t>Silkeborg</t>
  </si>
  <si>
    <t>Skanderborg</t>
  </si>
  <si>
    <t>Skive</t>
  </si>
  <si>
    <t>Struer</t>
  </si>
  <si>
    <t>Syddjurs</t>
  </si>
  <si>
    <t>Viborg</t>
  </si>
  <si>
    <t>Aalborg</t>
  </si>
  <si>
    <t>Brønderslev</t>
  </si>
  <si>
    <t>Frederikshavn</t>
  </si>
  <si>
    <t>Hjørring</t>
  </si>
  <si>
    <t>Jammerbugt</t>
  </si>
  <si>
    <t>Læsø</t>
  </si>
  <si>
    <t>Mariagerfjord</t>
  </si>
  <si>
    <t>Morsø</t>
  </si>
  <si>
    <t>Rebild</t>
  </si>
  <si>
    <t>Thisted</t>
  </si>
  <si>
    <t>Vesthimmerlands</t>
  </si>
  <si>
    <t>Ift. forrige kvartal</t>
  </si>
  <si>
    <t>Ift. samme kvartal året før</t>
  </si>
  <si>
    <t>Absolut ændring</t>
  </si>
  <si>
    <t>Procentvis ændring</t>
  </si>
  <si>
    <t>Antal</t>
  </si>
  <si>
    <t>pr. 100.000</t>
  </si>
  <si>
    <t>Nyeste kvartal</t>
  </si>
  <si>
    <t>Kvartalet før</t>
  </si>
  <si>
    <t>Samme kvartal sidste år</t>
  </si>
  <si>
    <t>Antal_2024K4</t>
  </si>
  <si>
    <t>pr_100_2024K4</t>
  </si>
  <si>
    <t>Antal_2024K1</t>
  </si>
  <si>
    <t>pr_100_2024K1</t>
  </si>
  <si>
    <t>Antal_2025K1</t>
  </si>
  <si>
    <t>pr_100_2025K1</t>
  </si>
  <si>
    <t>Region Sjælland</t>
  </si>
  <si>
    <t>Region Syddanmark</t>
  </si>
  <si>
    <t>Region Nordjylland</t>
  </si>
  <si>
    <t>Region Midtjylland</t>
  </si>
  <si>
    <t>Indbrud i beboelse</t>
  </si>
  <si>
    <t>Ændring ift. samme kvartal året før</t>
  </si>
  <si>
    <t>Region Hovedstaden</t>
  </si>
  <si>
    <t>Pct.</t>
  </si>
  <si>
    <t>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</si>
</sst>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Georgia"/>
      <family val="1"/>
    </font>
    <font>
      <b/>
      <sz val="10"/>
      <color rgb="FF00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F2FC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1" fontId="0" fillId="0" borderId="1" xfId="0" applyNumberFormat="1" applyBorder="1"/>
    <xf numFmtId="0" fontId="2" fillId="0" borderId="0" xfId="0" applyFont="1" applyAlignment="1">
      <alignment horizontal="center"/>
    </xf>
    <xf numFmtId="0" fontId="2" fillId="0" borderId="0" xfId="0" applyFont="1"/>
    <xf numFmtId="9" fontId="0" fillId="0" borderId="2" xfId="1" applyFont="1" applyBorder="1"/>
    <xf numFmtId="9" fontId="0" fillId="0" borderId="4" xfId="1" applyFont="1" applyBorder="1"/>
    <xf numFmtId="9" fontId="0" fillId="0" borderId="5" xfId="1" applyFont="1" applyBorder="1"/>
    <xf numFmtId="9" fontId="0" fillId="0" borderId="6" xfId="1" applyFont="1" applyBorder="1"/>
    <xf numFmtId="9" fontId="0" fillId="0" borderId="7" xfId="1" applyFont="1" applyBorder="1"/>
    <xf numFmtId="9" fontId="0" fillId="0" borderId="9" xfId="1" applyFont="1" applyBorder="1"/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9" xfId="0" applyNumberForma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1" xfId="0" applyNumberFormat="1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1" fontId="3" fillId="2" borderId="15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vertical="center" wrapText="1"/>
    </xf>
    <xf numFmtId="1" fontId="3" fillId="3" borderId="15" xfId="0" applyNumberFormat="1" applyFon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workbookViewId="0">
      <selection activeCell="M43" sqref="M43"/>
    </sheetView>
  </sheetViews>
  <sheetFormatPr defaultRowHeight="15" x14ac:dyDescent="0.25"/>
  <cols>
    <col min="1" max="1" width="15.5703125" bestFit="1" customWidth="1"/>
    <col min="2" max="7" width="14.28515625" customWidth="1"/>
    <col min="8" max="11" width="12.28515625" customWidth="1"/>
    <col min="12" max="13" width="23.85546875" customWidth="1"/>
  </cols>
  <sheetData>
    <row r="1" spans="1:13" ht="15.75" thickBot="1" x14ac:dyDescent="0.3">
      <c r="H1" s="38" t="s">
        <v>102</v>
      </c>
      <c r="I1" s="39"/>
      <c r="J1" s="39"/>
      <c r="K1" s="40"/>
      <c r="L1" s="38" t="s">
        <v>103</v>
      </c>
      <c r="M1" s="40"/>
    </row>
    <row r="2" spans="1:13" ht="15.75" thickBot="1" x14ac:dyDescent="0.3">
      <c r="B2" s="37" t="s">
        <v>108</v>
      </c>
      <c r="C2" s="37"/>
      <c r="D2" s="37" t="s">
        <v>107</v>
      </c>
      <c r="E2" s="37"/>
      <c r="F2" s="37" t="s">
        <v>106</v>
      </c>
      <c r="G2" s="37"/>
      <c r="H2" s="38" t="s">
        <v>100</v>
      </c>
      <c r="I2" s="40"/>
      <c r="J2" s="41" t="s">
        <v>101</v>
      </c>
      <c r="K2" s="41"/>
      <c r="L2" s="22" t="s">
        <v>100</v>
      </c>
      <c r="M2" s="24" t="s">
        <v>101</v>
      </c>
    </row>
    <row r="3" spans="1:13" ht="15.75" thickBot="1" x14ac:dyDescent="0.3">
      <c r="A3" t="s">
        <v>0</v>
      </c>
      <c r="B3" s="25" t="s">
        <v>111</v>
      </c>
      <c r="C3" s="25" t="s">
        <v>112</v>
      </c>
      <c r="D3" s="25" t="s">
        <v>109</v>
      </c>
      <c r="E3" s="25" t="s">
        <v>110</v>
      </c>
      <c r="F3" s="25" t="s">
        <v>113</v>
      </c>
      <c r="G3" s="25" t="s">
        <v>114</v>
      </c>
      <c r="H3" s="18" t="s">
        <v>104</v>
      </c>
      <c r="I3" s="22" t="s">
        <v>105</v>
      </c>
      <c r="J3" s="19" t="s">
        <v>104</v>
      </c>
      <c r="K3" s="22" t="s">
        <v>105</v>
      </c>
      <c r="L3" s="18" t="s">
        <v>104</v>
      </c>
      <c r="M3" s="23" t="s">
        <v>104</v>
      </c>
    </row>
    <row r="4" spans="1:13" x14ac:dyDescent="0.25">
      <c r="A4" s="3" t="s">
        <v>13</v>
      </c>
      <c r="B4" s="1">
        <v>112</v>
      </c>
      <c r="C4" s="1">
        <v>149.26765441894531</v>
      </c>
      <c r="D4" s="1">
        <v>142</v>
      </c>
      <c r="E4" s="1">
        <v>189.11648559570313</v>
      </c>
      <c r="F4" s="1">
        <v>135</v>
      </c>
      <c r="G4" s="1">
        <v>179.81777954101563</v>
      </c>
      <c r="H4" s="10">
        <f>F4-D4</f>
        <v>-7</v>
      </c>
      <c r="I4" s="11">
        <f>G4-E4</f>
        <v>-9.2987060546875</v>
      </c>
      <c r="J4" s="11">
        <f>F4-B4</f>
        <v>23</v>
      </c>
      <c r="K4" s="12">
        <f>G4-C4</f>
        <v>30.550125122070313</v>
      </c>
      <c r="L4" s="4">
        <f>(F4/D4-1)</f>
        <v>-4.9295774647887369E-2</v>
      </c>
      <c r="M4" s="5">
        <f>(F4/B4-1)</f>
        <v>0.20535714285714279</v>
      </c>
    </row>
    <row r="5" spans="1:13" x14ac:dyDescent="0.25">
      <c r="A5" s="3" t="s">
        <v>18</v>
      </c>
      <c r="B5" s="1">
        <v>67</v>
      </c>
      <c r="C5" s="1">
        <v>104.95316314697266</v>
      </c>
      <c r="D5" s="1">
        <v>142</v>
      </c>
      <c r="E5" s="1">
        <v>221.80221557617188</v>
      </c>
      <c r="F5" s="1">
        <v>102</v>
      </c>
      <c r="G5" s="1">
        <v>159.49212646484375</v>
      </c>
      <c r="H5" s="13">
        <f t="shared" ref="H5:I33" si="0">F5-D5</f>
        <v>-40</v>
      </c>
      <c r="I5" s="1">
        <f t="shared" si="0"/>
        <v>-62.310089111328125</v>
      </c>
      <c r="J5" s="1">
        <f t="shared" ref="J5:K33" si="1">F5-B5</f>
        <v>35</v>
      </c>
      <c r="K5" s="14">
        <f t="shared" si="1"/>
        <v>54.538963317871094</v>
      </c>
      <c r="L5" s="6">
        <f t="shared" ref="L5:L33" si="2">(F5/D5-1)</f>
        <v>-0.28169014084507038</v>
      </c>
      <c r="M5" s="7">
        <f t="shared" ref="M5:M33" si="3">(F5/B5-1)</f>
        <v>0.52238805970149249</v>
      </c>
    </row>
    <row r="6" spans="1:13" x14ac:dyDescent="0.25">
      <c r="A6" s="3" t="s">
        <v>23</v>
      </c>
      <c r="B6" s="1">
        <v>26</v>
      </c>
      <c r="C6" s="1">
        <v>104.79222869873047</v>
      </c>
      <c r="D6" s="1">
        <v>31</v>
      </c>
      <c r="E6" s="1">
        <v>123.57982635498047</v>
      </c>
      <c r="F6" s="1">
        <v>39</v>
      </c>
      <c r="G6" s="1">
        <v>154.95867919921875</v>
      </c>
      <c r="H6" s="13">
        <f t="shared" si="0"/>
        <v>8</v>
      </c>
      <c r="I6" s="1">
        <f t="shared" si="0"/>
        <v>31.378852844238281</v>
      </c>
      <c r="J6" s="1">
        <f t="shared" si="1"/>
        <v>13</v>
      </c>
      <c r="K6" s="14">
        <f t="shared" si="1"/>
        <v>50.166450500488281</v>
      </c>
      <c r="L6" s="6">
        <f t="shared" si="2"/>
        <v>0.25806451612903225</v>
      </c>
      <c r="M6" s="7">
        <f t="shared" si="3"/>
        <v>0.5</v>
      </c>
    </row>
    <row r="7" spans="1:13" x14ac:dyDescent="0.25">
      <c r="A7" s="3" t="s">
        <v>15</v>
      </c>
      <c r="B7" s="1">
        <v>15</v>
      </c>
      <c r="C7" s="1">
        <v>63.411540985107422</v>
      </c>
      <c r="D7" s="1">
        <v>38</v>
      </c>
      <c r="E7" s="1">
        <v>155.52099609375</v>
      </c>
      <c r="F7" s="1">
        <v>36</v>
      </c>
      <c r="G7" s="1">
        <v>144.75852966308594</v>
      </c>
      <c r="H7" s="13">
        <f t="shared" si="0"/>
        <v>-2</v>
      </c>
      <c r="I7" s="1">
        <f t="shared" si="0"/>
        <v>-10.762466430664063</v>
      </c>
      <c r="J7" s="1">
        <f t="shared" si="1"/>
        <v>21</v>
      </c>
      <c r="K7" s="14">
        <f t="shared" si="1"/>
        <v>81.346988677978516</v>
      </c>
      <c r="L7" s="6">
        <f t="shared" si="2"/>
        <v>-5.2631578947368474E-2</v>
      </c>
      <c r="M7" s="7">
        <f t="shared" si="3"/>
        <v>1.4</v>
      </c>
    </row>
    <row r="8" spans="1:13" x14ac:dyDescent="0.25">
      <c r="A8" s="3" t="s">
        <v>26</v>
      </c>
      <c r="B8" s="1">
        <v>76</v>
      </c>
      <c r="C8" s="1">
        <v>129.8302001953125</v>
      </c>
      <c r="D8" s="1">
        <v>131</v>
      </c>
      <c r="E8" s="1">
        <v>222.26747131347656</v>
      </c>
      <c r="F8" s="1">
        <v>84</v>
      </c>
      <c r="G8" s="1">
        <v>143.06883239746094</v>
      </c>
      <c r="H8" s="13">
        <f t="shared" si="0"/>
        <v>-47</v>
      </c>
      <c r="I8" s="1">
        <f t="shared" si="0"/>
        <v>-79.198638916015625</v>
      </c>
      <c r="J8" s="1">
        <f t="shared" si="1"/>
        <v>8</v>
      </c>
      <c r="K8" s="14">
        <f t="shared" si="1"/>
        <v>13.238632202148438</v>
      </c>
      <c r="L8" s="6">
        <f t="shared" si="2"/>
        <v>-0.35877862595419852</v>
      </c>
      <c r="M8" s="7">
        <f t="shared" si="3"/>
        <v>0.10526315789473695</v>
      </c>
    </row>
    <row r="9" spans="1:13" x14ac:dyDescent="0.25">
      <c r="A9" s="3" t="s">
        <v>14</v>
      </c>
      <c r="B9" s="1">
        <v>122</v>
      </c>
      <c r="C9" s="1">
        <v>172.80453491210938</v>
      </c>
      <c r="D9" s="1">
        <v>101</v>
      </c>
      <c r="E9" s="1">
        <v>142.16142272949219</v>
      </c>
      <c r="F9" s="1">
        <v>91</v>
      </c>
      <c r="G9" s="1">
        <v>128.244873046875</v>
      </c>
      <c r="H9" s="13">
        <f t="shared" si="0"/>
        <v>-10</v>
      </c>
      <c r="I9" s="1">
        <f t="shared" si="0"/>
        <v>-13.916549682617188</v>
      </c>
      <c r="J9" s="1">
        <f t="shared" si="1"/>
        <v>-31</v>
      </c>
      <c r="K9" s="14">
        <f t="shared" si="1"/>
        <v>-44.559661865234375</v>
      </c>
      <c r="L9" s="6">
        <f t="shared" si="2"/>
        <v>-9.9009900990098987E-2</v>
      </c>
      <c r="M9" s="7">
        <f t="shared" si="3"/>
        <v>-0.25409836065573765</v>
      </c>
    </row>
    <row r="10" spans="1:13" x14ac:dyDescent="0.25">
      <c r="A10" s="3" t="s">
        <v>27</v>
      </c>
      <c r="B10" s="1">
        <v>48</v>
      </c>
      <c r="C10" s="1">
        <v>83.861839294433594</v>
      </c>
      <c r="D10" s="1">
        <v>152</v>
      </c>
      <c r="E10" s="1">
        <v>264.93759155273438</v>
      </c>
      <c r="F10" s="1">
        <v>67</v>
      </c>
      <c r="G10" s="1">
        <v>116.84280395507813</v>
      </c>
      <c r="H10" s="13">
        <f t="shared" si="0"/>
        <v>-85</v>
      </c>
      <c r="I10" s="1">
        <f t="shared" si="0"/>
        <v>-148.09478759765625</v>
      </c>
      <c r="J10" s="1">
        <f t="shared" si="1"/>
        <v>19</v>
      </c>
      <c r="K10" s="14">
        <f t="shared" si="1"/>
        <v>32.980964660644531</v>
      </c>
      <c r="L10" s="6">
        <f t="shared" si="2"/>
        <v>-0.55921052631578949</v>
      </c>
      <c r="M10" s="7">
        <f t="shared" si="3"/>
        <v>0.39583333333333326</v>
      </c>
    </row>
    <row r="11" spans="1:13" x14ac:dyDescent="0.25">
      <c r="A11" s="3" t="s">
        <v>9</v>
      </c>
      <c r="B11" s="1">
        <v>27</v>
      </c>
      <c r="C11" s="1">
        <v>64.271942138671875</v>
      </c>
      <c r="D11" s="1">
        <v>55</v>
      </c>
      <c r="E11" s="1">
        <v>130.61651611328125</v>
      </c>
      <c r="F11" s="1">
        <v>48</v>
      </c>
      <c r="G11" s="1">
        <v>113.78182220458984</v>
      </c>
      <c r="H11" s="13">
        <f t="shared" si="0"/>
        <v>-7</v>
      </c>
      <c r="I11" s="1">
        <f t="shared" si="0"/>
        <v>-16.834693908691406</v>
      </c>
      <c r="J11" s="1">
        <f t="shared" si="1"/>
        <v>21</v>
      </c>
      <c r="K11" s="14">
        <f t="shared" si="1"/>
        <v>49.509880065917969</v>
      </c>
      <c r="L11" s="6">
        <f t="shared" si="2"/>
        <v>-0.12727272727272732</v>
      </c>
      <c r="M11" s="7">
        <f t="shared" si="3"/>
        <v>0.77777777777777768</v>
      </c>
    </row>
    <row r="12" spans="1:13" x14ac:dyDescent="0.25">
      <c r="A12" s="3" t="s">
        <v>12</v>
      </c>
      <c r="B12" s="1">
        <v>28</v>
      </c>
      <c r="C12" s="1">
        <v>65.83123779296875</v>
      </c>
      <c r="D12" s="1">
        <v>62</v>
      </c>
      <c r="E12" s="1">
        <v>145.87548828125</v>
      </c>
      <c r="F12" s="1">
        <v>43</v>
      </c>
      <c r="G12" s="1">
        <v>101.08133697509766</v>
      </c>
      <c r="H12" s="13">
        <f t="shared" si="0"/>
        <v>-19</v>
      </c>
      <c r="I12" s="1">
        <f t="shared" si="0"/>
        <v>-44.794151306152344</v>
      </c>
      <c r="J12" s="1">
        <f t="shared" si="1"/>
        <v>15</v>
      </c>
      <c r="K12" s="14">
        <f t="shared" si="1"/>
        <v>35.250099182128906</v>
      </c>
      <c r="L12" s="6">
        <f t="shared" si="2"/>
        <v>-0.30645161290322576</v>
      </c>
      <c r="M12" s="7">
        <f t="shared" si="3"/>
        <v>0.53571428571428581</v>
      </c>
    </row>
    <row r="13" spans="1:13" x14ac:dyDescent="0.25">
      <c r="A13" s="3" t="s">
        <v>30</v>
      </c>
      <c r="B13" s="1">
        <v>9</v>
      </c>
      <c r="C13" s="1">
        <v>50.561798095703125</v>
      </c>
      <c r="D13" s="1">
        <v>13</v>
      </c>
      <c r="E13" s="1">
        <v>71.605621337890625</v>
      </c>
      <c r="F13" s="1">
        <v>17</v>
      </c>
      <c r="G13" s="1">
        <v>92.784629821777344</v>
      </c>
      <c r="H13" s="13">
        <f t="shared" si="0"/>
        <v>4</v>
      </c>
      <c r="I13" s="1">
        <f t="shared" si="0"/>
        <v>21.179008483886719</v>
      </c>
      <c r="J13" s="1">
        <f t="shared" si="1"/>
        <v>8</v>
      </c>
      <c r="K13" s="14">
        <f t="shared" si="1"/>
        <v>42.222831726074219</v>
      </c>
      <c r="L13" s="6">
        <f t="shared" si="2"/>
        <v>0.30769230769230771</v>
      </c>
      <c r="M13" s="7">
        <f t="shared" si="3"/>
        <v>0.88888888888888884</v>
      </c>
    </row>
    <row r="14" spans="1:13" x14ac:dyDescent="0.25">
      <c r="A14" s="3" t="s">
        <v>28</v>
      </c>
      <c r="B14" s="1">
        <v>28</v>
      </c>
      <c r="C14" s="1">
        <v>63.165493011474609</v>
      </c>
      <c r="D14" s="1">
        <v>30</v>
      </c>
      <c r="E14" s="1">
        <v>67.195266723632813</v>
      </c>
      <c r="F14" s="1">
        <v>39</v>
      </c>
      <c r="G14" s="1">
        <v>87.1820068359375</v>
      </c>
      <c r="H14" s="13">
        <f t="shared" si="0"/>
        <v>9</v>
      </c>
      <c r="I14" s="1">
        <f t="shared" si="0"/>
        <v>19.986740112304688</v>
      </c>
      <c r="J14" s="1">
        <f t="shared" si="1"/>
        <v>11</v>
      </c>
      <c r="K14" s="14">
        <f t="shared" si="1"/>
        <v>24.016513824462891</v>
      </c>
      <c r="L14" s="6">
        <f t="shared" si="2"/>
        <v>0.30000000000000004</v>
      </c>
      <c r="M14" s="7">
        <f t="shared" si="3"/>
        <v>0.39285714285714279</v>
      </c>
    </row>
    <row r="15" spans="1:13" x14ac:dyDescent="0.25">
      <c r="A15" s="3" t="s">
        <v>19</v>
      </c>
      <c r="B15" s="1">
        <v>42</v>
      </c>
      <c r="C15" s="1">
        <v>140.58106994628906</v>
      </c>
      <c r="D15" s="1">
        <v>28</v>
      </c>
      <c r="E15" s="1">
        <v>92.171966552734375</v>
      </c>
      <c r="F15" s="1">
        <v>22</v>
      </c>
      <c r="G15" s="1">
        <v>71.4656982421875</v>
      </c>
      <c r="H15" s="13">
        <f t="shared" si="0"/>
        <v>-6</v>
      </c>
      <c r="I15" s="1">
        <f t="shared" si="0"/>
        <v>-20.706268310546875</v>
      </c>
      <c r="J15" s="1">
        <f t="shared" si="1"/>
        <v>-20</v>
      </c>
      <c r="K15" s="14">
        <f t="shared" si="1"/>
        <v>-69.115371704101563</v>
      </c>
      <c r="L15" s="6">
        <f t="shared" si="2"/>
        <v>-0.2142857142857143</v>
      </c>
      <c r="M15" s="7">
        <f t="shared" si="3"/>
        <v>-0.47619047619047616</v>
      </c>
    </row>
    <row r="16" spans="1:13" x14ac:dyDescent="0.25">
      <c r="A16" s="3" t="s">
        <v>1</v>
      </c>
      <c r="B16" s="1">
        <v>22</v>
      </c>
      <c r="C16" s="1">
        <v>79.488380432128906</v>
      </c>
      <c r="D16" s="1">
        <v>33</v>
      </c>
      <c r="E16" s="1">
        <v>118.01309204101563</v>
      </c>
      <c r="F16" s="1">
        <v>20</v>
      </c>
      <c r="G16" s="1">
        <v>71.13134765625</v>
      </c>
      <c r="H16" s="13">
        <f t="shared" si="0"/>
        <v>-13</v>
      </c>
      <c r="I16" s="1">
        <f t="shared" si="0"/>
        <v>-46.881744384765625</v>
      </c>
      <c r="J16" s="1">
        <f t="shared" si="1"/>
        <v>-2</v>
      </c>
      <c r="K16" s="14">
        <f t="shared" si="1"/>
        <v>-8.3570327758789063</v>
      </c>
      <c r="L16" s="6">
        <f t="shared" si="2"/>
        <v>-0.39393939393939392</v>
      </c>
      <c r="M16" s="7">
        <f t="shared" si="3"/>
        <v>-9.0909090909090939E-2</v>
      </c>
    </row>
    <row r="17" spans="1:13" x14ac:dyDescent="0.25">
      <c r="A17" s="3" t="s">
        <v>5</v>
      </c>
      <c r="B17" s="1">
        <v>12</v>
      </c>
      <c r="C17" s="1">
        <v>30.716461181640625</v>
      </c>
      <c r="D17" s="1">
        <v>39</v>
      </c>
      <c r="E17" s="1">
        <v>97.063217163085938</v>
      </c>
      <c r="F17" s="1">
        <v>28</v>
      </c>
      <c r="G17" s="1">
        <v>69.305213928222656</v>
      </c>
      <c r="H17" s="13">
        <f t="shared" si="0"/>
        <v>-11</v>
      </c>
      <c r="I17" s="1">
        <f t="shared" si="0"/>
        <v>-27.758003234863281</v>
      </c>
      <c r="J17" s="1">
        <f t="shared" si="1"/>
        <v>16</v>
      </c>
      <c r="K17" s="14">
        <f t="shared" si="1"/>
        <v>38.588752746582031</v>
      </c>
      <c r="L17" s="6">
        <f t="shared" si="2"/>
        <v>-0.28205128205128205</v>
      </c>
      <c r="M17" s="7">
        <f t="shared" si="3"/>
        <v>1.3333333333333335</v>
      </c>
    </row>
    <row r="18" spans="1:13" x14ac:dyDescent="0.25">
      <c r="A18" s="3" t="s">
        <v>21</v>
      </c>
      <c r="B18" s="1">
        <v>21</v>
      </c>
      <c r="C18" s="1">
        <v>39.0625</v>
      </c>
      <c r="D18" s="1">
        <v>19</v>
      </c>
      <c r="E18" s="1">
        <v>35.342918395996094</v>
      </c>
      <c r="F18" s="1">
        <v>34</v>
      </c>
      <c r="G18" s="1">
        <v>63.244049072265625</v>
      </c>
      <c r="H18" s="13">
        <f t="shared" si="0"/>
        <v>15</v>
      </c>
      <c r="I18" s="1">
        <f t="shared" si="0"/>
        <v>27.901130676269531</v>
      </c>
      <c r="J18" s="1">
        <f t="shared" si="1"/>
        <v>13</v>
      </c>
      <c r="K18" s="14">
        <f t="shared" si="1"/>
        <v>24.181549072265625</v>
      </c>
      <c r="L18" s="6">
        <f t="shared" si="2"/>
        <v>0.78947368421052633</v>
      </c>
      <c r="M18" s="7">
        <f t="shared" si="3"/>
        <v>0.61904761904761907</v>
      </c>
    </row>
    <row r="19" spans="1:13" x14ac:dyDescent="0.25">
      <c r="A19" s="3" t="s">
        <v>7</v>
      </c>
      <c r="B19" s="1">
        <v>11</v>
      </c>
      <c r="C19" s="1">
        <v>75.502777099609375</v>
      </c>
      <c r="D19" s="1">
        <v>6</v>
      </c>
      <c r="E19" s="1">
        <v>41.516746520996094</v>
      </c>
      <c r="F19" s="1">
        <v>9</v>
      </c>
      <c r="G19" s="1">
        <v>62.283737182617188</v>
      </c>
      <c r="H19" s="13">
        <f t="shared" si="0"/>
        <v>3</v>
      </c>
      <c r="I19" s="1">
        <f t="shared" si="0"/>
        <v>20.766990661621094</v>
      </c>
      <c r="J19" s="1">
        <f t="shared" si="1"/>
        <v>-2</v>
      </c>
      <c r="K19" s="14">
        <f t="shared" si="1"/>
        <v>-13.219039916992188</v>
      </c>
      <c r="L19" s="6">
        <f t="shared" si="2"/>
        <v>0.5</v>
      </c>
      <c r="M19" s="7">
        <f t="shared" si="3"/>
        <v>-0.18181818181818177</v>
      </c>
    </row>
    <row r="20" spans="1:13" x14ac:dyDescent="0.25">
      <c r="A20" s="3" t="s">
        <v>11</v>
      </c>
      <c r="B20" s="1">
        <v>29</v>
      </c>
      <c r="C20" s="1">
        <v>62.556625366210938</v>
      </c>
      <c r="D20" s="1">
        <v>24</v>
      </c>
      <c r="E20" s="1">
        <v>51.041023254394531</v>
      </c>
      <c r="F20" s="1">
        <v>29</v>
      </c>
      <c r="G20" s="1">
        <v>61.633937835693359</v>
      </c>
      <c r="H20" s="13">
        <f t="shared" si="0"/>
        <v>5</v>
      </c>
      <c r="I20" s="1">
        <f t="shared" si="0"/>
        <v>10.592914581298828</v>
      </c>
      <c r="J20" s="1">
        <f t="shared" si="1"/>
        <v>0</v>
      </c>
      <c r="K20" s="14">
        <f t="shared" si="1"/>
        <v>-0.92268753051757813</v>
      </c>
      <c r="L20" s="6">
        <f t="shared" si="2"/>
        <v>0.20833333333333326</v>
      </c>
      <c r="M20" s="7">
        <f t="shared" si="3"/>
        <v>0</v>
      </c>
    </row>
    <row r="21" spans="1:13" x14ac:dyDescent="0.25">
      <c r="A21" s="3" t="s">
        <v>8</v>
      </c>
      <c r="B21" s="1">
        <v>27</v>
      </c>
      <c r="C21" s="1">
        <v>59.298954010009766</v>
      </c>
      <c r="D21" s="1">
        <v>41</v>
      </c>
      <c r="E21" s="1">
        <v>90.082176208496094</v>
      </c>
      <c r="F21" s="1">
        <v>28</v>
      </c>
      <c r="G21" s="1">
        <v>61.453372955322266</v>
      </c>
      <c r="H21" s="13">
        <f t="shared" si="0"/>
        <v>-13</v>
      </c>
      <c r="I21" s="1">
        <f t="shared" si="0"/>
        <v>-28.628803253173828</v>
      </c>
      <c r="J21" s="1">
        <f t="shared" si="1"/>
        <v>1</v>
      </c>
      <c r="K21" s="14">
        <f t="shared" si="1"/>
        <v>2.1544189453125</v>
      </c>
      <c r="L21" s="6">
        <f t="shared" si="2"/>
        <v>-0.31707317073170727</v>
      </c>
      <c r="M21" s="7">
        <f t="shared" si="3"/>
        <v>3.7037037037036979E-2</v>
      </c>
    </row>
    <row r="22" spans="1:13" x14ac:dyDescent="0.25">
      <c r="A22" s="3" t="s">
        <v>2</v>
      </c>
      <c r="B22" s="1">
        <v>6</v>
      </c>
      <c r="C22" s="1">
        <v>23.110700607299805</v>
      </c>
      <c r="D22" s="1">
        <v>15</v>
      </c>
      <c r="E22" s="1">
        <v>57.590415954589844</v>
      </c>
      <c r="F22" s="1">
        <v>16</v>
      </c>
      <c r="G22" s="1">
        <v>61.236988067626953</v>
      </c>
      <c r="H22" s="13">
        <f t="shared" si="0"/>
        <v>1</v>
      </c>
      <c r="I22" s="1">
        <f t="shared" si="0"/>
        <v>3.6465721130371094</v>
      </c>
      <c r="J22" s="1">
        <f t="shared" si="1"/>
        <v>10</v>
      </c>
      <c r="K22" s="14">
        <f t="shared" si="1"/>
        <v>38.126287460327148</v>
      </c>
      <c r="L22" s="6">
        <f t="shared" si="2"/>
        <v>6.6666666666666652E-2</v>
      </c>
      <c r="M22" s="7">
        <f t="shared" si="3"/>
        <v>1.6666666666666665</v>
      </c>
    </row>
    <row r="23" spans="1:13" x14ac:dyDescent="0.25">
      <c r="A23" s="3" t="s">
        <v>20</v>
      </c>
      <c r="B23" s="1">
        <v>34</v>
      </c>
      <c r="C23" s="1">
        <v>62.474735260009766</v>
      </c>
      <c r="D23" s="1">
        <v>62</v>
      </c>
      <c r="E23" s="1">
        <v>113.31444549560547</v>
      </c>
      <c r="F23" s="1">
        <v>31</v>
      </c>
      <c r="G23" s="1">
        <v>56.512622833251953</v>
      </c>
      <c r="H23" s="13">
        <f t="shared" si="0"/>
        <v>-31</v>
      </c>
      <c r="I23" s="1">
        <f t="shared" si="0"/>
        <v>-56.801822662353516</v>
      </c>
      <c r="J23" s="1">
        <f t="shared" si="1"/>
        <v>-3</v>
      </c>
      <c r="K23" s="14">
        <f t="shared" si="1"/>
        <v>-5.9621124267578125</v>
      </c>
      <c r="L23" s="6">
        <f t="shared" si="2"/>
        <v>-0.5</v>
      </c>
      <c r="M23" s="7">
        <f t="shared" si="3"/>
        <v>-8.8235294117647078E-2</v>
      </c>
    </row>
    <row r="24" spans="1:13" x14ac:dyDescent="0.25">
      <c r="A24" s="3" t="s">
        <v>3</v>
      </c>
      <c r="B24" s="1">
        <v>36</v>
      </c>
      <c r="C24" s="1">
        <v>70.261726379394531</v>
      </c>
      <c r="D24" s="1">
        <v>26</v>
      </c>
      <c r="E24" s="1">
        <v>49.507778167724609</v>
      </c>
      <c r="F24" s="1">
        <v>27</v>
      </c>
      <c r="G24" s="1">
        <v>51.002098083496094</v>
      </c>
      <c r="H24" s="13">
        <f t="shared" si="0"/>
        <v>1</v>
      </c>
      <c r="I24" s="1">
        <f t="shared" si="0"/>
        <v>1.4943199157714844</v>
      </c>
      <c r="J24" s="1">
        <f t="shared" si="1"/>
        <v>-9</v>
      </c>
      <c r="K24" s="14">
        <f t="shared" si="1"/>
        <v>-19.259628295898438</v>
      </c>
      <c r="L24" s="6">
        <f t="shared" si="2"/>
        <v>3.8461538461538547E-2</v>
      </c>
      <c r="M24" s="7">
        <f t="shared" si="3"/>
        <v>-0.25</v>
      </c>
    </row>
    <row r="25" spans="1:13" x14ac:dyDescent="0.25">
      <c r="A25" s="3" t="s">
        <v>10</v>
      </c>
      <c r="B25" s="1">
        <v>22</v>
      </c>
      <c r="C25" s="1">
        <v>20.972555160522461</v>
      </c>
      <c r="D25" s="1">
        <v>45</v>
      </c>
      <c r="E25" s="1">
        <v>42.404426574707031</v>
      </c>
      <c r="F25" s="1">
        <v>47</v>
      </c>
      <c r="G25" s="1">
        <v>44.406650543212891</v>
      </c>
      <c r="H25" s="13">
        <f t="shared" si="0"/>
        <v>2</v>
      </c>
      <c r="I25" s="1">
        <f t="shared" si="0"/>
        <v>2.0022239685058594</v>
      </c>
      <c r="J25" s="1">
        <f t="shared" si="1"/>
        <v>25</v>
      </c>
      <c r="K25" s="14">
        <f t="shared" si="1"/>
        <v>23.43409538269043</v>
      </c>
      <c r="L25" s="6">
        <f t="shared" si="2"/>
        <v>4.4444444444444509E-2</v>
      </c>
      <c r="M25" s="7">
        <f t="shared" si="3"/>
        <v>1.1363636363636362</v>
      </c>
    </row>
    <row r="26" spans="1:13" x14ac:dyDescent="0.25">
      <c r="A26" s="3" t="s">
        <v>22</v>
      </c>
      <c r="B26" s="1">
        <v>35</v>
      </c>
      <c r="C26" s="1">
        <v>60.827251434326172</v>
      </c>
      <c r="D26" s="1">
        <v>20</v>
      </c>
      <c r="E26" s="1">
        <v>33.895431518554688</v>
      </c>
      <c r="F26" s="1">
        <v>22</v>
      </c>
      <c r="G26" s="1">
        <v>37.250885009765625</v>
      </c>
      <c r="H26" s="13">
        <f t="shared" si="0"/>
        <v>2</v>
      </c>
      <c r="I26" s="1">
        <f t="shared" si="0"/>
        <v>3.3554534912109375</v>
      </c>
      <c r="J26" s="1">
        <f t="shared" si="1"/>
        <v>-13</v>
      </c>
      <c r="K26" s="14">
        <f t="shared" si="1"/>
        <v>-23.576366424560547</v>
      </c>
      <c r="L26" s="6">
        <f t="shared" si="2"/>
        <v>0.10000000000000009</v>
      </c>
      <c r="M26" s="7">
        <f t="shared" si="3"/>
        <v>-0.37142857142857144</v>
      </c>
    </row>
    <row r="27" spans="1:13" x14ac:dyDescent="0.25">
      <c r="A27" s="3" t="s">
        <v>17</v>
      </c>
      <c r="B27" s="1">
        <v>13</v>
      </c>
      <c r="C27" s="1">
        <v>41.250198364257813</v>
      </c>
      <c r="D27" s="1">
        <v>15</v>
      </c>
      <c r="E27" s="1">
        <v>47.385879516601563</v>
      </c>
      <c r="F27" s="1">
        <v>11</v>
      </c>
      <c r="G27" s="1">
        <v>34.773811340332031</v>
      </c>
      <c r="H27" s="13">
        <f t="shared" si="0"/>
        <v>-4</v>
      </c>
      <c r="I27" s="1">
        <f t="shared" si="0"/>
        <v>-12.612068176269531</v>
      </c>
      <c r="J27" s="1">
        <f t="shared" si="1"/>
        <v>-2</v>
      </c>
      <c r="K27" s="14">
        <f t="shared" si="1"/>
        <v>-6.4763870239257813</v>
      </c>
      <c r="L27" s="6">
        <f t="shared" si="2"/>
        <v>-0.26666666666666672</v>
      </c>
      <c r="M27" s="7">
        <f t="shared" si="3"/>
        <v>-0.15384615384615385</v>
      </c>
    </row>
    <row r="28" spans="1:13" x14ac:dyDescent="0.25">
      <c r="A28" s="3" t="s">
        <v>24</v>
      </c>
      <c r="B28" s="1">
        <v>17</v>
      </c>
      <c r="C28" s="1">
        <v>71.842117309570313</v>
      </c>
      <c r="D28" s="1">
        <v>11</v>
      </c>
      <c r="E28" s="1">
        <v>45.512847900390625</v>
      </c>
      <c r="F28" s="1">
        <v>8</v>
      </c>
      <c r="G28" s="1">
        <v>32.833984375</v>
      </c>
      <c r="H28" s="13">
        <f t="shared" si="0"/>
        <v>-3</v>
      </c>
      <c r="I28" s="1">
        <f t="shared" si="0"/>
        <v>-12.678863525390625</v>
      </c>
      <c r="J28" s="1">
        <f t="shared" si="1"/>
        <v>-9</v>
      </c>
      <c r="K28" s="14">
        <f t="shared" si="1"/>
        <v>-39.008132934570313</v>
      </c>
      <c r="L28" s="6">
        <f t="shared" si="2"/>
        <v>-0.27272727272727271</v>
      </c>
      <c r="M28" s="7">
        <f t="shared" si="3"/>
        <v>-0.52941176470588236</v>
      </c>
    </row>
    <row r="29" spans="1:13" x14ac:dyDescent="0.25">
      <c r="A29" s="3" t="s">
        <v>25</v>
      </c>
      <c r="B29" s="1">
        <v>205</v>
      </c>
      <c r="C29" s="1">
        <v>31.091226577758789</v>
      </c>
      <c r="D29" s="1">
        <v>167</v>
      </c>
      <c r="E29" s="1">
        <v>25.017414093017578</v>
      </c>
      <c r="F29" s="1">
        <v>201</v>
      </c>
      <c r="G29" s="1">
        <v>30.130460739135742</v>
      </c>
      <c r="H29" s="13">
        <f t="shared" si="0"/>
        <v>34</v>
      </c>
      <c r="I29" s="1">
        <f t="shared" si="0"/>
        <v>5.1130466461181641</v>
      </c>
      <c r="J29" s="1">
        <f t="shared" si="1"/>
        <v>-4</v>
      </c>
      <c r="K29" s="14">
        <f t="shared" si="1"/>
        <v>-0.96076583862304688</v>
      </c>
      <c r="L29" s="6">
        <f t="shared" si="2"/>
        <v>0.20359281437125754</v>
      </c>
      <c r="M29" s="7">
        <f t="shared" si="3"/>
        <v>-1.9512195121951237E-2</v>
      </c>
    </row>
    <row r="30" spans="1:13" x14ac:dyDescent="0.25">
      <c r="A30" s="3" t="s">
        <v>29</v>
      </c>
      <c r="B30" s="1">
        <v>18</v>
      </c>
      <c r="C30" s="1">
        <v>40.988273620605469</v>
      </c>
      <c r="D30" s="1">
        <v>21</v>
      </c>
      <c r="E30" s="1">
        <v>47.699085235595703</v>
      </c>
      <c r="F30" s="1">
        <v>12</v>
      </c>
      <c r="G30" s="1">
        <v>27.251668930053711</v>
      </c>
      <c r="H30" s="13">
        <f t="shared" si="0"/>
        <v>-9</v>
      </c>
      <c r="I30" s="1">
        <f t="shared" si="0"/>
        <v>-20.447416305541992</v>
      </c>
      <c r="J30" s="1">
        <f t="shared" si="1"/>
        <v>-6</v>
      </c>
      <c r="K30" s="14">
        <f t="shared" si="1"/>
        <v>-13.736604690551758</v>
      </c>
      <c r="L30" s="6">
        <f t="shared" si="2"/>
        <v>-0.4285714285714286</v>
      </c>
      <c r="M30" s="7">
        <f t="shared" si="3"/>
        <v>-0.33333333333333337</v>
      </c>
    </row>
    <row r="31" spans="1:13" x14ac:dyDescent="0.25">
      <c r="A31" s="3" t="s">
        <v>16</v>
      </c>
      <c r="B31" s="1">
        <v>31</v>
      </c>
      <c r="C31" s="1">
        <v>73.95037841796875</v>
      </c>
      <c r="D31" s="1">
        <v>18</v>
      </c>
      <c r="E31" s="1">
        <v>42.913337707519531</v>
      </c>
      <c r="F31" s="1">
        <v>8</v>
      </c>
      <c r="G31" s="1">
        <v>19.140129089355469</v>
      </c>
      <c r="H31" s="13">
        <f t="shared" si="0"/>
        <v>-10</v>
      </c>
      <c r="I31" s="1">
        <f t="shared" si="0"/>
        <v>-23.773208618164063</v>
      </c>
      <c r="J31" s="1">
        <f t="shared" si="1"/>
        <v>-23</v>
      </c>
      <c r="K31" s="14">
        <f t="shared" si="1"/>
        <v>-54.810249328613281</v>
      </c>
      <c r="L31" s="6">
        <f t="shared" si="2"/>
        <v>-0.55555555555555558</v>
      </c>
      <c r="M31" s="7">
        <f t="shared" si="3"/>
        <v>-0.74193548387096775</v>
      </c>
    </row>
    <row r="32" spans="1:13" x14ac:dyDescent="0.25">
      <c r="A32" s="3" t="s">
        <v>4</v>
      </c>
      <c r="B32" s="1">
        <v>7</v>
      </c>
      <c r="C32" s="1">
        <v>17.797212600708008</v>
      </c>
      <c r="D32" s="1">
        <v>3</v>
      </c>
      <c r="E32" s="1">
        <v>7.6669478416442871</v>
      </c>
      <c r="F32" s="1">
        <v>5</v>
      </c>
      <c r="G32" s="1">
        <v>12.831699371337891</v>
      </c>
      <c r="H32" s="13">
        <f t="shared" si="0"/>
        <v>2</v>
      </c>
      <c r="I32" s="1">
        <f t="shared" si="0"/>
        <v>5.1647515296936035</v>
      </c>
      <c r="J32" s="1">
        <f t="shared" si="1"/>
        <v>-2</v>
      </c>
      <c r="K32" s="14">
        <f t="shared" si="1"/>
        <v>-4.9655132293701172</v>
      </c>
      <c r="L32" s="6">
        <f t="shared" si="2"/>
        <v>0.66666666666666674</v>
      </c>
      <c r="M32" s="7">
        <f t="shared" si="3"/>
        <v>-0.2857142857142857</v>
      </c>
    </row>
    <row r="33" spans="1:13" ht="15.75" thickBot="1" x14ac:dyDescent="0.3">
      <c r="A33" s="3" t="s">
        <v>6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5">
        <f t="shared" si="0"/>
        <v>0</v>
      </c>
      <c r="I33" s="16">
        <f t="shared" si="0"/>
        <v>0</v>
      </c>
      <c r="J33" s="16">
        <f t="shared" si="1"/>
        <v>0</v>
      </c>
      <c r="K33" s="17">
        <f t="shared" si="1"/>
        <v>0</v>
      </c>
      <c r="L33" s="8" t="e">
        <f t="shared" si="2"/>
        <v>#DIV/0!</v>
      </c>
      <c r="M33" s="9" t="e">
        <f t="shared" si="3"/>
        <v>#DIV/0!</v>
      </c>
    </row>
    <row r="34" spans="1:13" ht="15" customHeight="1" x14ac:dyDescent="0.25">
      <c r="A34" t="s">
        <v>121</v>
      </c>
      <c r="B34" s="1">
        <f>SUM(B4:B33)</f>
        <v>1146</v>
      </c>
      <c r="C34" s="1"/>
      <c r="D34" s="1">
        <f>SUM(D4:D33)</f>
        <v>1490</v>
      </c>
      <c r="E34" s="1"/>
      <c r="F34" s="1">
        <f>SUM(F4:F33)</f>
        <v>1259</v>
      </c>
      <c r="G34" s="1">
        <f>SUM(G4:G33)</f>
        <v>2289.9017753601074</v>
      </c>
      <c r="H34" s="13">
        <f t="shared" ref="H34" si="4">F34-D34</f>
        <v>-231</v>
      </c>
      <c r="I34" s="1"/>
      <c r="J34" s="1">
        <f t="shared" ref="J34" si="5">F34-B34</f>
        <v>113</v>
      </c>
      <c r="K34" s="14"/>
      <c r="L34" s="6">
        <f t="shared" ref="L34" si="6">(F34/D34-1)</f>
        <v>-0.15503355704697985</v>
      </c>
      <c r="M34" s="7">
        <f t="shared" ref="M34" si="7">(F34/B34-1)</f>
        <v>9.8603839441535834E-2</v>
      </c>
    </row>
    <row r="35" spans="1:13" x14ac:dyDescent="0.25">
      <c r="B35" s="1"/>
      <c r="C35" s="1"/>
      <c r="D35" s="1"/>
      <c r="E35" s="1"/>
      <c r="F35" s="1"/>
      <c r="G35" s="1"/>
      <c r="H35" s="21"/>
      <c r="I35" s="21"/>
      <c r="J35" s="20"/>
      <c r="K35" s="20"/>
      <c r="L35" s="21"/>
      <c r="M35" s="20"/>
    </row>
    <row r="36" spans="1:13" x14ac:dyDescent="0.25">
      <c r="H36" s="2"/>
      <c r="I36" s="2"/>
      <c r="J36" s="2"/>
      <c r="K36" s="2"/>
      <c r="L36" s="2"/>
      <c r="M36" s="2"/>
    </row>
  </sheetData>
  <mergeCells count="7">
    <mergeCell ref="B2:C2"/>
    <mergeCell ref="D2:E2"/>
    <mergeCell ref="F2:G2"/>
    <mergeCell ref="H1:K1"/>
    <mergeCell ref="L1:M1"/>
    <mergeCell ref="H2:I2"/>
    <mergeCell ref="J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D23"/>
  <sheetViews>
    <sheetView workbookViewId="0">
      <selection activeCell="M43" sqref="M43"/>
    </sheetView>
  </sheetViews>
  <sheetFormatPr defaultRowHeight="15" x14ac:dyDescent="0.25"/>
  <cols>
    <col min="1" max="1" width="13.5703125" bestFit="1" customWidth="1"/>
    <col min="2" max="7" width="14.28515625" customWidth="1"/>
    <col min="8" max="11" width="12.28515625" customWidth="1"/>
    <col min="12" max="13" width="24" customWidth="1"/>
  </cols>
  <sheetData>
    <row r="1" spans="1:13" ht="15.75" thickBot="1" x14ac:dyDescent="0.3">
      <c r="H1" s="38" t="s">
        <v>102</v>
      </c>
      <c r="I1" s="39"/>
      <c r="J1" s="39"/>
      <c r="K1" s="40"/>
      <c r="L1" s="38" t="s">
        <v>103</v>
      </c>
      <c r="M1" s="40"/>
    </row>
    <row r="2" spans="1:13" ht="15.75" thickBot="1" x14ac:dyDescent="0.3">
      <c r="B2" s="37" t="s">
        <v>108</v>
      </c>
      <c r="C2" s="37"/>
      <c r="D2" s="37" t="s">
        <v>107</v>
      </c>
      <c r="E2" s="37"/>
      <c r="F2" s="37" t="s">
        <v>106</v>
      </c>
      <c r="G2" s="37"/>
      <c r="H2" s="38" t="s">
        <v>100</v>
      </c>
      <c r="I2" s="40"/>
      <c r="J2" s="41" t="s">
        <v>101</v>
      </c>
      <c r="K2" s="41"/>
      <c r="L2" s="22" t="s">
        <v>100</v>
      </c>
      <c r="M2" s="24" t="s">
        <v>101</v>
      </c>
    </row>
    <row r="3" spans="1:13" ht="15.75" thickBot="1" x14ac:dyDescent="0.3">
      <c r="A3" t="s">
        <v>0</v>
      </c>
      <c r="B3" s="25" t="s">
        <v>111</v>
      </c>
      <c r="C3" s="25" t="s">
        <v>112</v>
      </c>
      <c r="D3" s="25" t="s">
        <v>109</v>
      </c>
      <c r="E3" s="25" t="s">
        <v>110</v>
      </c>
      <c r="F3" s="25" t="s">
        <v>113</v>
      </c>
      <c r="G3" s="25" t="s">
        <v>114</v>
      </c>
      <c r="H3" s="18" t="s">
        <v>104</v>
      </c>
      <c r="I3" s="22" t="s">
        <v>105</v>
      </c>
      <c r="J3" s="19" t="s">
        <v>104</v>
      </c>
      <c r="K3" s="22" t="s">
        <v>105</v>
      </c>
      <c r="L3" s="18" t="s">
        <v>104</v>
      </c>
      <c r="M3" s="23" t="s">
        <v>104</v>
      </c>
    </row>
    <row r="4" spans="1:13" x14ac:dyDescent="0.25">
      <c r="A4" s="3" t="s">
        <v>40</v>
      </c>
      <c r="B4" s="1">
        <v>6</v>
      </c>
      <c r="C4" s="1">
        <v>18.40208625793457</v>
      </c>
      <c r="D4" s="1">
        <v>28</v>
      </c>
      <c r="E4" s="1">
        <v>86.486488342285156</v>
      </c>
      <c r="F4" s="1">
        <v>32</v>
      </c>
      <c r="G4" s="1">
        <v>99.301780700683594</v>
      </c>
      <c r="H4" s="10">
        <f>F4-D4</f>
        <v>4</v>
      </c>
      <c r="I4" s="11">
        <f>G4-E4</f>
        <v>12.815292358398438</v>
      </c>
      <c r="J4" s="11">
        <f>F4-B4</f>
        <v>26</v>
      </c>
      <c r="K4" s="12">
        <f>G4-C4</f>
        <v>80.899694442749023</v>
      </c>
      <c r="L4" s="4">
        <f>(F4/D4-1)</f>
        <v>0.14285714285714279</v>
      </c>
      <c r="M4" s="5">
        <f>(F4/B4-1)</f>
        <v>4.333333333333333</v>
      </c>
    </row>
    <row r="5" spans="1:13" x14ac:dyDescent="0.25">
      <c r="A5" s="3" t="s">
        <v>38</v>
      </c>
      <c r="B5" s="1">
        <v>26</v>
      </c>
      <c r="C5" s="1">
        <v>65.603553771972656</v>
      </c>
      <c r="D5" s="1">
        <v>27</v>
      </c>
      <c r="E5" s="1">
        <v>68.816108703613281</v>
      </c>
      <c r="F5" s="1">
        <v>28</v>
      </c>
      <c r="G5" s="1">
        <v>71.57098388671875</v>
      </c>
      <c r="H5" s="13">
        <f t="shared" ref="H5:I20" si="0">F5-D5</f>
        <v>1</v>
      </c>
      <c r="I5" s="1">
        <f t="shared" si="0"/>
        <v>2.7548751831054688</v>
      </c>
      <c r="J5" s="1">
        <f t="shared" ref="J5:K20" si="1">F5-B5</f>
        <v>2</v>
      </c>
      <c r="K5" s="14">
        <f t="shared" si="1"/>
        <v>5.9674301147460938</v>
      </c>
      <c r="L5" s="6">
        <f t="shared" ref="L5:L20" si="2">(F5/D5-1)</f>
        <v>3.7037037037036979E-2</v>
      </c>
      <c r="M5" s="7">
        <f t="shared" ref="M5:M20" si="3">(F5/B5-1)</f>
        <v>7.6923076923076872E-2</v>
      </c>
    </row>
    <row r="6" spans="1:13" x14ac:dyDescent="0.25">
      <c r="A6" s="3" t="s">
        <v>32</v>
      </c>
      <c r="B6" s="1">
        <v>25</v>
      </c>
      <c r="C6" s="1">
        <v>47.932205200195313</v>
      </c>
      <c r="D6" s="1">
        <v>51</v>
      </c>
      <c r="E6" s="1">
        <v>95.936798095703125</v>
      </c>
      <c r="F6" s="1">
        <v>38</v>
      </c>
      <c r="G6" s="1">
        <v>70.980278015136719</v>
      </c>
      <c r="H6" s="13">
        <f t="shared" si="0"/>
        <v>-13</v>
      </c>
      <c r="I6" s="1">
        <f t="shared" si="0"/>
        <v>-24.956520080566406</v>
      </c>
      <c r="J6" s="1">
        <f t="shared" si="1"/>
        <v>13</v>
      </c>
      <c r="K6" s="14">
        <f t="shared" si="1"/>
        <v>23.048072814941406</v>
      </c>
      <c r="L6" s="6">
        <f t="shared" si="2"/>
        <v>-0.25490196078431371</v>
      </c>
      <c r="M6" s="7">
        <f t="shared" si="3"/>
        <v>0.52</v>
      </c>
    </row>
    <row r="7" spans="1:13" x14ac:dyDescent="0.25">
      <c r="A7" s="3" t="s">
        <v>34</v>
      </c>
      <c r="B7" s="1">
        <v>17</v>
      </c>
      <c r="C7" s="1">
        <v>22.932994842529297</v>
      </c>
      <c r="D7" s="1">
        <v>40</v>
      </c>
      <c r="E7" s="1">
        <v>53.831455230712891</v>
      </c>
      <c r="F7" s="1">
        <v>52</v>
      </c>
      <c r="G7" s="1">
        <v>69.808029174804688</v>
      </c>
      <c r="H7" s="13">
        <f t="shared" si="0"/>
        <v>12</v>
      </c>
      <c r="I7" s="1">
        <f t="shared" si="0"/>
        <v>15.976573944091797</v>
      </c>
      <c r="J7" s="1">
        <f t="shared" si="1"/>
        <v>35</v>
      </c>
      <c r="K7" s="14">
        <f t="shared" si="1"/>
        <v>46.875034332275391</v>
      </c>
      <c r="L7" s="6">
        <f t="shared" si="2"/>
        <v>0.30000000000000004</v>
      </c>
      <c r="M7" s="7">
        <f t="shared" si="3"/>
        <v>2.0588235294117645</v>
      </c>
    </row>
    <row r="8" spans="1:13" x14ac:dyDescent="0.25">
      <c r="A8" s="3" t="s">
        <v>47</v>
      </c>
      <c r="B8" s="1">
        <v>22</v>
      </c>
      <c r="C8" s="1">
        <v>48.086380004882813</v>
      </c>
      <c r="D8" s="1">
        <v>51</v>
      </c>
      <c r="E8" s="1">
        <v>112.67232513427734</v>
      </c>
      <c r="F8" s="1">
        <v>31</v>
      </c>
      <c r="G8" s="1">
        <v>68.801742553710938</v>
      </c>
      <c r="H8" s="13">
        <f t="shared" si="0"/>
        <v>-20</v>
      </c>
      <c r="I8" s="1">
        <f t="shared" si="0"/>
        <v>-43.870582580566406</v>
      </c>
      <c r="J8" s="1">
        <f t="shared" si="1"/>
        <v>9</v>
      </c>
      <c r="K8" s="14">
        <f t="shared" si="1"/>
        <v>20.715362548828125</v>
      </c>
      <c r="L8" s="6">
        <f t="shared" si="2"/>
        <v>-0.39215686274509809</v>
      </c>
      <c r="M8" s="7">
        <f t="shared" si="3"/>
        <v>0.40909090909090917</v>
      </c>
    </row>
    <row r="9" spans="1:13" x14ac:dyDescent="0.25">
      <c r="A9" s="3" t="s">
        <v>45</v>
      </c>
      <c r="B9" s="1">
        <v>10</v>
      </c>
      <c r="C9" s="1">
        <v>32.810550689697266</v>
      </c>
      <c r="D9" s="1">
        <v>12</v>
      </c>
      <c r="E9" s="1">
        <v>39.229789733886719</v>
      </c>
      <c r="F9" s="1">
        <v>20</v>
      </c>
      <c r="G9" s="1">
        <v>65.272018432617188</v>
      </c>
      <c r="H9" s="13">
        <f t="shared" si="0"/>
        <v>8</v>
      </c>
      <c r="I9" s="1">
        <f t="shared" si="0"/>
        <v>26.042228698730469</v>
      </c>
      <c r="J9" s="1">
        <f t="shared" si="1"/>
        <v>10</v>
      </c>
      <c r="K9" s="14">
        <f t="shared" si="1"/>
        <v>32.461467742919922</v>
      </c>
      <c r="L9" s="6">
        <f t="shared" si="2"/>
        <v>0.66666666666666674</v>
      </c>
      <c r="M9" s="7">
        <f t="shared" si="3"/>
        <v>1</v>
      </c>
    </row>
    <row r="10" spans="1:13" x14ac:dyDescent="0.25">
      <c r="A10" s="3" t="s">
        <v>39</v>
      </c>
      <c r="B10" s="1">
        <v>50</v>
      </c>
      <c r="C10" s="1">
        <v>58.999137878417969</v>
      </c>
      <c r="D10" s="1">
        <v>53</v>
      </c>
      <c r="E10" s="1">
        <v>62.423442840576172</v>
      </c>
      <c r="F10" s="1">
        <v>53</v>
      </c>
      <c r="G10" s="1">
        <v>62.430061340332031</v>
      </c>
      <c r="H10" s="13">
        <f t="shared" si="0"/>
        <v>0</v>
      </c>
      <c r="I10" s="1">
        <f t="shared" si="0"/>
        <v>6.618499755859375E-3</v>
      </c>
      <c r="J10" s="1">
        <f t="shared" si="1"/>
        <v>3</v>
      </c>
      <c r="K10" s="14">
        <f t="shared" si="1"/>
        <v>3.4309234619140625</v>
      </c>
      <c r="L10" s="6">
        <f t="shared" si="2"/>
        <v>0</v>
      </c>
      <c r="M10" s="7">
        <f t="shared" si="3"/>
        <v>6.0000000000000053E-2</v>
      </c>
    </row>
    <row r="11" spans="1:13" x14ac:dyDescent="0.25">
      <c r="A11" s="3" t="s">
        <v>43</v>
      </c>
      <c r="B11" s="1">
        <v>31</v>
      </c>
      <c r="C11" s="1">
        <v>38.787334442138672</v>
      </c>
      <c r="D11" s="1">
        <v>61</v>
      </c>
      <c r="E11" s="1">
        <v>75.941490173339844</v>
      </c>
      <c r="F11" s="1">
        <v>50</v>
      </c>
      <c r="G11" s="1">
        <v>62.12646484375</v>
      </c>
      <c r="H11" s="13">
        <f t="shared" si="0"/>
        <v>-11</v>
      </c>
      <c r="I11" s="1">
        <f t="shared" si="0"/>
        <v>-13.815025329589844</v>
      </c>
      <c r="J11" s="1">
        <f t="shared" si="1"/>
        <v>19</v>
      </c>
      <c r="K11" s="14">
        <f t="shared" si="1"/>
        <v>23.339130401611328</v>
      </c>
      <c r="L11" s="6">
        <f t="shared" si="2"/>
        <v>-0.18032786885245899</v>
      </c>
      <c r="M11" s="7">
        <f t="shared" si="3"/>
        <v>0.61290322580645151</v>
      </c>
    </row>
    <row r="12" spans="1:13" x14ac:dyDescent="0.25">
      <c r="A12" s="3" t="s">
        <v>33</v>
      </c>
      <c r="B12" s="1">
        <v>23</v>
      </c>
      <c r="C12" s="1">
        <v>38.487926483154297</v>
      </c>
      <c r="D12" s="1">
        <v>39</v>
      </c>
      <c r="E12" s="1">
        <v>65.645515441894531</v>
      </c>
      <c r="F12" s="1">
        <v>35</v>
      </c>
      <c r="G12" s="1">
        <v>58.972198486328125</v>
      </c>
      <c r="H12" s="13">
        <f t="shared" si="0"/>
        <v>-4</v>
      </c>
      <c r="I12" s="1">
        <f t="shared" si="0"/>
        <v>-6.6733169555664063</v>
      </c>
      <c r="J12" s="1">
        <f t="shared" si="1"/>
        <v>12</v>
      </c>
      <c r="K12" s="14">
        <f t="shared" si="1"/>
        <v>20.484272003173828</v>
      </c>
      <c r="L12" s="6">
        <f t="shared" si="2"/>
        <v>-0.10256410256410253</v>
      </c>
      <c r="M12" s="7">
        <f t="shared" si="3"/>
        <v>0.52173913043478271</v>
      </c>
    </row>
    <row r="13" spans="1:13" x14ac:dyDescent="0.25">
      <c r="A13" s="3" t="s">
        <v>36</v>
      </c>
      <c r="B13" s="1">
        <v>27</v>
      </c>
      <c r="C13" s="1">
        <v>42.960792541503906</v>
      </c>
      <c r="D13" s="1">
        <v>32</v>
      </c>
      <c r="E13" s="1">
        <v>50.648941040039063</v>
      </c>
      <c r="F13" s="1">
        <v>34</v>
      </c>
      <c r="G13" s="1">
        <v>53.682796478271484</v>
      </c>
      <c r="H13" s="13">
        <f t="shared" si="0"/>
        <v>2</v>
      </c>
      <c r="I13" s="1">
        <f t="shared" si="0"/>
        <v>3.0338554382324219</v>
      </c>
      <c r="J13" s="1">
        <f t="shared" si="1"/>
        <v>7</v>
      </c>
      <c r="K13" s="14">
        <f t="shared" si="1"/>
        <v>10.722003936767578</v>
      </c>
      <c r="L13" s="6">
        <f t="shared" si="2"/>
        <v>6.25E-2</v>
      </c>
      <c r="M13" s="7">
        <f t="shared" si="3"/>
        <v>0.2592592592592593</v>
      </c>
    </row>
    <row r="14" spans="1:13" x14ac:dyDescent="0.25">
      <c r="A14" s="3" t="s">
        <v>44</v>
      </c>
      <c r="B14" s="1">
        <v>14</v>
      </c>
      <c r="C14" s="1">
        <v>56.959194183349609</v>
      </c>
      <c r="D14" s="1">
        <v>23</v>
      </c>
      <c r="E14" s="1">
        <v>93.306289672851563</v>
      </c>
      <c r="F14" s="1">
        <v>13</v>
      </c>
      <c r="G14" s="1">
        <v>52.563480377197266</v>
      </c>
      <c r="H14" s="13">
        <f t="shared" si="0"/>
        <v>-10</v>
      </c>
      <c r="I14" s="1">
        <f t="shared" si="0"/>
        <v>-40.742809295654297</v>
      </c>
      <c r="J14" s="1">
        <f t="shared" si="1"/>
        <v>-1</v>
      </c>
      <c r="K14" s="14">
        <f t="shared" si="1"/>
        <v>-4.3957138061523438</v>
      </c>
      <c r="L14" s="6">
        <f t="shared" si="2"/>
        <v>-0.43478260869565222</v>
      </c>
      <c r="M14" s="7">
        <f t="shared" si="3"/>
        <v>-7.1428571428571397E-2</v>
      </c>
    </row>
    <row r="15" spans="1:13" x14ac:dyDescent="0.25">
      <c r="A15" s="3" t="s">
        <v>37</v>
      </c>
      <c r="B15" s="1">
        <v>11</v>
      </c>
      <c r="C15" s="1">
        <v>37.482536315917969</v>
      </c>
      <c r="D15" s="1">
        <v>7</v>
      </c>
      <c r="E15" s="1">
        <v>23.677446365356445</v>
      </c>
      <c r="F15" s="1">
        <v>15</v>
      </c>
      <c r="G15" s="1">
        <v>50.685951232910156</v>
      </c>
      <c r="H15" s="13">
        <f t="shared" si="0"/>
        <v>8</v>
      </c>
      <c r="I15" s="1">
        <f t="shared" si="0"/>
        <v>27.008504867553711</v>
      </c>
      <c r="J15" s="1">
        <f t="shared" si="1"/>
        <v>4</v>
      </c>
      <c r="K15" s="14">
        <f t="shared" si="1"/>
        <v>13.203414916992188</v>
      </c>
      <c r="L15" s="6">
        <f t="shared" si="2"/>
        <v>1.1428571428571428</v>
      </c>
      <c r="M15" s="7">
        <f t="shared" si="3"/>
        <v>0.36363636363636354</v>
      </c>
    </row>
    <row r="16" spans="1:13" x14ac:dyDescent="0.25">
      <c r="A16" s="3" t="s">
        <v>31</v>
      </c>
      <c r="B16" s="1">
        <v>17</v>
      </c>
      <c r="C16" s="1">
        <v>45.029533386230469</v>
      </c>
      <c r="D16" s="1">
        <v>25</v>
      </c>
      <c r="E16" s="1">
        <v>66.413414001464844</v>
      </c>
      <c r="F16" s="1">
        <v>16</v>
      </c>
      <c r="G16" s="1">
        <v>42.305660247802734</v>
      </c>
      <c r="H16" s="13">
        <f t="shared" si="0"/>
        <v>-9</v>
      </c>
      <c r="I16" s="1">
        <f t="shared" si="0"/>
        <v>-24.107753753662109</v>
      </c>
      <c r="J16" s="1">
        <f t="shared" si="1"/>
        <v>-1</v>
      </c>
      <c r="K16" s="14">
        <f t="shared" si="1"/>
        <v>-2.7238731384277344</v>
      </c>
      <c r="L16" s="6">
        <f t="shared" si="2"/>
        <v>-0.36</v>
      </c>
      <c r="M16" s="7">
        <f t="shared" si="3"/>
        <v>-5.8823529411764719E-2</v>
      </c>
    </row>
    <row r="17" spans="1:13 16384:16384" x14ac:dyDescent="0.25">
      <c r="A17" s="3" t="s">
        <v>41</v>
      </c>
      <c r="B17" s="1">
        <v>13</v>
      </c>
      <c r="C17" s="1">
        <v>35.75750732421875</v>
      </c>
      <c r="D17" s="1">
        <v>13</v>
      </c>
      <c r="E17" s="1">
        <v>35.819580078125</v>
      </c>
      <c r="F17" s="1">
        <v>15</v>
      </c>
      <c r="G17" s="1">
        <v>41.3382568359375</v>
      </c>
      <c r="H17" s="13">
        <f t="shared" si="0"/>
        <v>2</v>
      </c>
      <c r="I17" s="1">
        <f t="shared" si="0"/>
        <v>5.5186767578125</v>
      </c>
      <c r="J17" s="1">
        <f t="shared" si="1"/>
        <v>2</v>
      </c>
      <c r="K17" s="14">
        <f t="shared" si="1"/>
        <v>5.58074951171875</v>
      </c>
      <c r="L17" s="6">
        <f t="shared" si="2"/>
        <v>0.15384615384615374</v>
      </c>
      <c r="M17" s="7">
        <f t="shared" si="3"/>
        <v>0.15384615384615374</v>
      </c>
    </row>
    <row r="18" spans="1:13 16384:16384" x14ac:dyDescent="0.25">
      <c r="A18" s="3" t="s">
        <v>35</v>
      </c>
      <c r="B18" s="1">
        <v>5</v>
      </c>
      <c r="C18" s="1">
        <v>10.350038528442383</v>
      </c>
      <c r="D18" s="1">
        <v>18</v>
      </c>
      <c r="E18" s="1">
        <v>37.264766693115234</v>
      </c>
      <c r="F18" s="1">
        <v>19</v>
      </c>
      <c r="G18" s="1">
        <v>39.498577117919922</v>
      </c>
      <c r="H18" s="13">
        <f t="shared" si="0"/>
        <v>1</v>
      </c>
      <c r="I18" s="1">
        <f t="shared" si="0"/>
        <v>2.2338104248046875</v>
      </c>
      <c r="J18" s="1">
        <f t="shared" si="1"/>
        <v>14</v>
      </c>
      <c r="K18" s="14">
        <f t="shared" si="1"/>
        <v>29.148538589477539</v>
      </c>
      <c r="L18" s="6">
        <f t="shared" si="2"/>
        <v>5.555555555555558E-2</v>
      </c>
      <c r="M18" s="7">
        <f t="shared" si="3"/>
        <v>2.8</v>
      </c>
    </row>
    <row r="19" spans="1:13 16384:16384" x14ac:dyDescent="0.25">
      <c r="A19" s="3" t="s">
        <v>42</v>
      </c>
      <c r="B19" s="1">
        <v>31</v>
      </c>
      <c r="C19" s="1">
        <v>34.091785430908203</v>
      </c>
      <c r="D19" s="1">
        <v>51</v>
      </c>
      <c r="E19" s="1">
        <v>55.734050750732422</v>
      </c>
      <c r="F19" s="1">
        <v>30</v>
      </c>
      <c r="G19" s="1">
        <v>32.742870330810547</v>
      </c>
      <c r="H19" s="13">
        <f t="shared" si="0"/>
        <v>-21</v>
      </c>
      <c r="I19" s="1">
        <f t="shared" si="0"/>
        <v>-22.991180419921875</v>
      </c>
      <c r="J19" s="1">
        <f t="shared" si="1"/>
        <v>-1</v>
      </c>
      <c r="K19" s="14">
        <f t="shared" si="1"/>
        <v>-1.3489151000976563</v>
      </c>
      <c r="L19" s="6">
        <f t="shared" si="2"/>
        <v>-0.41176470588235292</v>
      </c>
      <c r="M19" s="7">
        <f t="shared" si="3"/>
        <v>-3.2258064516129004E-2</v>
      </c>
    </row>
    <row r="20" spans="1:13 16384:16384" ht="15.75" thickBot="1" x14ac:dyDescent="0.3">
      <c r="A20" s="3" t="s">
        <v>46</v>
      </c>
      <c r="B20" s="1">
        <v>11</v>
      </c>
      <c r="C20" s="1">
        <v>46.513595581054688</v>
      </c>
      <c r="D20" s="1">
        <v>10</v>
      </c>
      <c r="E20" s="1">
        <v>42.356727600097656</v>
      </c>
      <c r="F20" s="1">
        <v>4</v>
      </c>
      <c r="G20" s="1">
        <v>16.94053840637207</v>
      </c>
      <c r="H20" s="15">
        <f t="shared" si="0"/>
        <v>-6</v>
      </c>
      <c r="I20" s="16">
        <f t="shared" si="0"/>
        <v>-25.416189193725586</v>
      </c>
      <c r="J20" s="16">
        <f t="shared" si="1"/>
        <v>-7</v>
      </c>
      <c r="K20" s="17">
        <f t="shared" si="1"/>
        <v>-29.573057174682617</v>
      </c>
      <c r="L20" s="8">
        <f t="shared" si="2"/>
        <v>-0.6</v>
      </c>
      <c r="M20" s="9">
        <f t="shared" si="3"/>
        <v>-0.63636363636363635</v>
      </c>
    </row>
    <row r="21" spans="1:13 16384:16384" ht="15.75" thickBot="1" x14ac:dyDescent="0.3">
      <c r="A21" t="s">
        <v>115</v>
      </c>
      <c r="B21" s="1">
        <f>SUM(B4:B20)</f>
        <v>339</v>
      </c>
      <c r="C21" s="1"/>
      <c r="D21" s="1">
        <f>SUM(D4:D20)</f>
        <v>541</v>
      </c>
      <c r="E21" s="1"/>
      <c r="F21" s="1">
        <f>SUM(F4:F20)</f>
        <v>485</v>
      </c>
      <c r="G21" s="1"/>
      <c r="H21" s="15">
        <f t="shared" ref="H21" si="4">F21-D21</f>
        <v>-56</v>
      </c>
      <c r="I21" s="16"/>
      <c r="J21" s="16">
        <f t="shared" ref="J21" si="5">F21-B21</f>
        <v>146</v>
      </c>
      <c r="K21" s="17"/>
      <c r="L21" s="8">
        <f t="shared" ref="L21" si="6">(F21/D21-1)</f>
        <v>-0.10351201478743066</v>
      </c>
      <c r="M21" s="9">
        <f t="shared" ref="M21" si="7">(F21/B21-1)</f>
        <v>0.43067846607669624</v>
      </c>
      <c r="XFD21" s="1">
        <f>SUM(XFD4:XFD20)</f>
        <v>0</v>
      </c>
    </row>
    <row r="22" spans="1:13 16384:16384" x14ac:dyDescent="0.25">
      <c r="B22" s="1"/>
      <c r="C22" s="1"/>
      <c r="D22" s="1"/>
      <c r="E22" s="1"/>
      <c r="F22" s="1"/>
      <c r="G22" s="1"/>
      <c r="H22" s="21"/>
      <c r="I22" s="21"/>
      <c r="J22" s="20"/>
      <c r="K22" s="20"/>
      <c r="L22" s="21"/>
      <c r="M22" s="20"/>
    </row>
    <row r="23" spans="1:13 16384:16384" x14ac:dyDescent="0.25">
      <c r="H23" s="2"/>
      <c r="I23" s="2"/>
      <c r="J23" s="2"/>
      <c r="K23" s="2"/>
      <c r="L23" s="2"/>
      <c r="M23" s="2"/>
    </row>
  </sheetData>
  <mergeCells count="7">
    <mergeCell ref="F2:G2"/>
    <mergeCell ref="D2:E2"/>
    <mergeCell ref="B2:C2"/>
    <mergeCell ref="H1:K1"/>
    <mergeCell ref="L1:M1"/>
    <mergeCell ref="H2:I2"/>
    <mergeCell ref="J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workbookViewId="0">
      <selection activeCell="M43" sqref="M43"/>
    </sheetView>
  </sheetViews>
  <sheetFormatPr defaultRowHeight="15" x14ac:dyDescent="0.25"/>
  <cols>
    <col min="1" max="1" width="15.85546875" bestFit="1" customWidth="1"/>
    <col min="2" max="7" width="14.28515625" customWidth="1"/>
    <col min="8" max="11" width="12.28515625" customWidth="1"/>
    <col min="12" max="13" width="23.85546875" customWidth="1"/>
  </cols>
  <sheetData>
    <row r="1" spans="1:13" ht="15.75" thickBot="1" x14ac:dyDescent="0.3">
      <c r="H1" s="38" t="s">
        <v>102</v>
      </c>
      <c r="I1" s="39"/>
      <c r="J1" s="39"/>
      <c r="K1" s="40"/>
      <c r="L1" s="38" t="s">
        <v>103</v>
      </c>
      <c r="M1" s="40"/>
    </row>
    <row r="2" spans="1:13" ht="15.75" thickBot="1" x14ac:dyDescent="0.3">
      <c r="B2" s="37" t="s">
        <v>108</v>
      </c>
      <c r="C2" s="37"/>
      <c r="D2" s="37" t="s">
        <v>107</v>
      </c>
      <c r="E2" s="37"/>
      <c r="F2" s="37" t="s">
        <v>106</v>
      </c>
      <c r="G2" s="37"/>
      <c r="H2" s="38" t="s">
        <v>100</v>
      </c>
      <c r="I2" s="40"/>
      <c r="J2" s="38" t="s">
        <v>101</v>
      </c>
      <c r="K2" s="40"/>
      <c r="L2" s="18" t="s">
        <v>100</v>
      </c>
      <c r="M2" s="22" t="s">
        <v>101</v>
      </c>
    </row>
    <row r="3" spans="1:13" ht="15.75" thickBot="1" x14ac:dyDescent="0.3">
      <c r="A3" t="s">
        <v>0</v>
      </c>
      <c r="B3" s="25" t="s">
        <v>111</v>
      </c>
      <c r="C3" s="25" t="s">
        <v>112</v>
      </c>
      <c r="D3" s="25" t="s">
        <v>109</v>
      </c>
      <c r="E3" s="25" t="s">
        <v>110</v>
      </c>
      <c r="F3" s="25" t="s">
        <v>113</v>
      </c>
      <c r="G3" s="25" t="s">
        <v>114</v>
      </c>
      <c r="H3" s="18" t="s">
        <v>104</v>
      </c>
      <c r="I3" s="22" t="s">
        <v>105</v>
      </c>
      <c r="J3" s="19" t="s">
        <v>104</v>
      </c>
      <c r="K3" s="22" t="s">
        <v>105</v>
      </c>
      <c r="L3" s="18" t="s">
        <v>104</v>
      </c>
      <c r="M3" s="23" t="s">
        <v>104</v>
      </c>
    </row>
    <row r="4" spans="1:13" x14ac:dyDescent="0.25">
      <c r="A4" s="3" t="s">
        <v>49</v>
      </c>
      <c r="B4" s="1">
        <v>28</v>
      </c>
      <c r="C4" s="1">
        <v>68.887466430664063</v>
      </c>
      <c r="D4" s="1">
        <v>50</v>
      </c>
      <c r="E4" s="1">
        <v>123.57579040527344</v>
      </c>
      <c r="F4" s="1">
        <v>57</v>
      </c>
      <c r="G4" s="1">
        <v>140.84855651855469</v>
      </c>
      <c r="H4" s="10">
        <f>F4-D4</f>
        <v>7</v>
      </c>
      <c r="I4" s="11">
        <f>G4-E4</f>
        <v>17.27276611328125</v>
      </c>
      <c r="J4" s="11">
        <f>F4-B4</f>
        <v>29</v>
      </c>
      <c r="K4" s="12">
        <f>G4-C4</f>
        <v>71.961090087890625</v>
      </c>
      <c r="L4" s="4">
        <f>(F4/D4-1)</f>
        <v>0.1399999999999999</v>
      </c>
      <c r="M4" s="5">
        <f>(F4/B4-1)</f>
        <v>1.0357142857142856</v>
      </c>
    </row>
    <row r="5" spans="1:13" x14ac:dyDescent="0.25">
      <c r="A5" s="3" t="s">
        <v>52</v>
      </c>
      <c r="B5" s="1">
        <v>40</v>
      </c>
      <c r="C5" s="1">
        <v>76.495002746582031</v>
      </c>
      <c r="D5" s="1">
        <v>92</v>
      </c>
      <c r="E5" s="1">
        <v>175.85105895996094</v>
      </c>
      <c r="F5" s="1">
        <v>60</v>
      </c>
      <c r="G5" s="1">
        <v>114.75785827636719</v>
      </c>
      <c r="H5" s="13">
        <f t="shared" ref="H5:I25" si="0">F5-D5</f>
        <v>-32</v>
      </c>
      <c r="I5" s="1">
        <f t="shared" si="0"/>
        <v>-61.09320068359375</v>
      </c>
      <c r="J5" s="1">
        <f t="shared" ref="J5:K25" si="1">F5-B5</f>
        <v>20</v>
      </c>
      <c r="K5" s="14">
        <f t="shared" si="1"/>
        <v>38.262855529785156</v>
      </c>
      <c r="L5" s="6">
        <f t="shared" ref="L5:L25" si="2">(F5/D5-1)</f>
        <v>-0.34782608695652173</v>
      </c>
      <c r="M5" s="7">
        <f t="shared" ref="M5:M25" si="3">(F5/B5-1)</f>
        <v>0.5</v>
      </c>
    </row>
    <row r="6" spans="1:13" x14ac:dyDescent="0.25">
      <c r="A6" s="3" t="s">
        <v>55</v>
      </c>
      <c r="B6" s="1">
        <v>44</v>
      </c>
      <c r="C6" s="1">
        <v>79.367942810058594</v>
      </c>
      <c r="D6" s="1">
        <v>59</v>
      </c>
      <c r="E6" s="1">
        <v>106.60980987548828</v>
      </c>
      <c r="F6" s="1">
        <v>50</v>
      </c>
      <c r="G6" s="1">
        <v>90.327705383300781</v>
      </c>
      <c r="H6" s="13">
        <f t="shared" si="0"/>
        <v>-9</v>
      </c>
      <c r="I6" s="1">
        <f t="shared" si="0"/>
        <v>-16.2821044921875</v>
      </c>
      <c r="J6" s="1">
        <f t="shared" si="1"/>
        <v>6</v>
      </c>
      <c r="K6" s="14">
        <f t="shared" si="1"/>
        <v>10.959762573242188</v>
      </c>
      <c r="L6" s="6">
        <f t="shared" si="2"/>
        <v>-0.15254237288135597</v>
      </c>
      <c r="M6" s="7">
        <f t="shared" si="3"/>
        <v>0.13636363636363646</v>
      </c>
    </row>
    <row r="7" spans="1:13" x14ac:dyDescent="0.25">
      <c r="A7" s="3" t="s">
        <v>60</v>
      </c>
      <c r="B7" s="1">
        <v>10</v>
      </c>
      <c r="C7" s="1">
        <v>33.772373199462891</v>
      </c>
      <c r="D7" s="1">
        <v>20</v>
      </c>
      <c r="E7" s="1">
        <v>67.930168151855469</v>
      </c>
      <c r="F7" s="1">
        <v>22</v>
      </c>
      <c r="G7" s="1">
        <v>74.97784423828125</v>
      </c>
      <c r="H7" s="13">
        <f t="shared" si="0"/>
        <v>2</v>
      </c>
      <c r="I7" s="1">
        <f t="shared" si="0"/>
        <v>7.0476760864257813</v>
      </c>
      <c r="J7" s="1">
        <f t="shared" si="1"/>
        <v>12</v>
      </c>
      <c r="K7" s="14">
        <f t="shared" si="1"/>
        <v>41.205471038818359</v>
      </c>
      <c r="L7" s="6">
        <f t="shared" si="2"/>
        <v>0.10000000000000009</v>
      </c>
      <c r="M7" s="7">
        <f t="shared" si="3"/>
        <v>1.2000000000000002</v>
      </c>
    </row>
    <row r="8" spans="1:13" x14ac:dyDescent="0.25">
      <c r="A8" s="3" t="s">
        <v>61</v>
      </c>
      <c r="B8" s="1">
        <v>13</v>
      </c>
      <c r="C8" s="1">
        <v>40.381450653076172</v>
      </c>
      <c r="D8" s="1">
        <v>34</v>
      </c>
      <c r="E8" s="1">
        <v>105.15897369384766</v>
      </c>
      <c r="F8" s="1">
        <v>24</v>
      </c>
      <c r="G8" s="1">
        <v>74.23675537109375</v>
      </c>
      <c r="H8" s="13">
        <f t="shared" si="0"/>
        <v>-10</v>
      </c>
      <c r="I8" s="1">
        <f t="shared" si="0"/>
        <v>-30.922218322753906</v>
      </c>
      <c r="J8" s="1">
        <f t="shared" si="1"/>
        <v>11</v>
      </c>
      <c r="K8" s="14">
        <f t="shared" si="1"/>
        <v>33.855304718017578</v>
      </c>
      <c r="L8" s="6">
        <f t="shared" si="2"/>
        <v>-0.29411764705882348</v>
      </c>
      <c r="M8" s="7">
        <f t="shared" si="3"/>
        <v>0.84615384615384626</v>
      </c>
    </row>
    <row r="9" spans="1:13" x14ac:dyDescent="0.25">
      <c r="A9" s="3" t="s">
        <v>66</v>
      </c>
      <c r="B9" s="1">
        <v>22</v>
      </c>
      <c r="C9" s="1">
        <v>44.178482055664063</v>
      </c>
      <c r="D9" s="1">
        <v>41</v>
      </c>
      <c r="E9" s="1">
        <v>82.885215759277344</v>
      </c>
      <c r="F9" s="1">
        <v>36</v>
      </c>
      <c r="G9" s="1">
        <v>72.8597412109375</v>
      </c>
      <c r="H9" s="13">
        <f t="shared" si="0"/>
        <v>-5</v>
      </c>
      <c r="I9" s="1">
        <f t="shared" si="0"/>
        <v>-10.025474548339844</v>
      </c>
      <c r="J9" s="1">
        <f t="shared" si="1"/>
        <v>14</v>
      </c>
      <c r="K9" s="14">
        <f t="shared" si="1"/>
        <v>28.681259155273438</v>
      </c>
      <c r="L9" s="6">
        <f t="shared" si="2"/>
        <v>-0.12195121951219512</v>
      </c>
      <c r="M9" s="7">
        <f t="shared" si="3"/>
        <v>0.63636363636363646</v>
      </c>
    </row>
    <row r="10" spans="1:13" x14ac:dyDescent="0.25">
      <c r="A10" s="3" t="s">
        <v>67</v>
      </c>
      <c r="B10" s="1">
        <v>40</v>
      </c>
      <c r="C10" s="1">
        <v>93.45794677734375</v>
      </c>
      <c r="D10" s="1">
        <v>36</v>
      </c>
      <c r="E10" s="1">
        <v>84.224319458007813</v>
      </c>
      <c r="F10" s="1">
        <v>31</v>
      </c>
      <c r="G10" s="1">
        <v>72.59613037109375</v>
      </c>
      <c r="H10" s="13">
        <f t="shared" si="0"/>
        <v>-5</v>
      </c>
      <c r="I10" s="1">
        <f t="shared" si="0"/>
        <v>-11.628189086914063</v>
      </c>
      <c r="J10" s="1">
        <f t="shared" si="1"/>
        <v>-9</v>
      </c>
      <c r="K10" s="14">
        <f t="shared" si="1"/>
        <v>-20.86181640625</v>
      </c>
      <c r="L10" s="6">
        <f t="shared" si="2"/>
        <v>-0.13888888888888884</v>
      </c>
      <c r="M10" s="7">
        <f t="shared" si="3"/>
        <v>-0.22499999999999998</v>
      </c>
    </row>
    <row r="11" spans="1:13" x14ac:dyDescent="0.25">
      <c r="A11" s="3" t="s">
        <v>50</v>
      </c>
      <c r="B11" s="1">
        <v>37</v>
      </c>
      <c r="C11" s="1">
        <v>136.43571472167969</v>
      </c>
      <c r="D11" s="1">
        <v>15</v>
      </c>
      <c r="E11" s="1">
        <v>55.307693481445313</v>
      </c>
      <c r="F11" s="1">
        <v>19</v>
      </c>
      <c r="G11" s="1">
        <v>69.935218811035156</v>
      </c>
      <c r="H11" s="13">
        <f t="shared" si="0"/>
        <v>4</v>
      </c>
      <c r="I11" s="1">
        <f t="shared" si="0"/>
        <v>14.627525329589844</v>
      </c>
      <c r="J11" s="1">
        <f t="shared" si="1"/>
        <v>-18</v>
      </c>
      <c r="K11" s="14">
        <f t="shared" si="1"/>
        <v>-66.500495910644531</v>
      </c>
      <c r="L11" s="6">
        <f t="shared" si="2"/>
        <v>0.26666666666666661</v>
      </c>
      <c r="M11" s="7">
        <f t="shared" si="3"/>
        <v>-0.48648648648648651</v>
      </c>
    </row>
    <row r="12" spans="1:13" x14ac:dyDescent="0.25">
      <c r="A12" s="3" t="s">
        <v>62</v>
      </c>
      <c r="B12" s="1">
        <v>80</v>
      </c>
      <c r="C12" s="1">
        <v>38.263233184814453</v>
      </c>
      <c r="D12" s="1">
        <v>175</v>
      </c>
      <c r="E12" s="1">
        <v>83.002113342285156</v>
      </c>
      <c r="F12" s="1">
        <v>142</v>
      </c>
      <c r="G12" s="1">
        <v>67.361473083496094</v>
      </c>
      <c r="H12" s="13">
        <f t="shared" si="0"/>
        <v>-33</v>
      </c>
      <c r="I12" s="1">
        <f t="shared" si="0"/>
        <v>-15.640640258789063</v>
      </c>
      <c r="J12" s="1">
        <f t="shared" si="1"/>
        <v>62</v>
      </c>
      <c r="K12" s="14">
        <f t="shared" si="1"/>
        <v>29.098239898681641</v>
      </c>
      <c r="L12" s="6">
        <f t="shared" si="2"/>
        <v>-0.18857142857142861</v>
      </c>
      <c r="M12" s="7">
        <f t="shared" si="3"/>
        <v>0.77499999999999991</v>
      </c>
    </row>
    <row r="13" spans="1:13" x14ac:dyDescent="0.25">
      <c r="A13" s="3" t="s">
        <v>68</v>
      </c>
      <c r="B13" s="1">
        <v>59</v>
      </c>
      <c r="C13" s="1">
        <v>48.481460571289063</v>
      </c>
      <c r="D13" s="1">
        <v>102</v>
      </c>
      <c r="E13" s="1">
        <v>83.428756713867188</v>
      </c>
      <c r="F13" s="1">
        <v>81</v>
      </c>
      <c r="G13" s="1">
        <v>66.15863037109375</v>
      </c>
      <c r="H13" s="13">
        <f t="shared" si="0"/>
        <v>-21</v>
      </c>
      <c r="I13" s="1">
        <f t="shared" si="0"/>
        <v>-17.270126342773438</v>
      </c>
      <c r="J13" s="1">
        <f t="shared" si="1"/>
        <v>22</v>
      </c>
      <c r="K13" s="14">
        <f t="shared" si="1"/>
        <v>17.677169799804688</v>
      </c>
      <c r="L13" s="6">
        <f t="shared" si="2"/>
        <v>-0.20588235294117652</v>
      </c>
      <c r="M13" s="7">
        <f t="shared" si="3"/>
        <v>0.37288135593220328</v>
      </c>
    </row>
    <row r="14" spans="1:13" x14ac:dyDescent="0.25">
      <c r="A14" s="3" t="s">
        <v>64</v>
      </c>
      <c r="B14" s="1">
        <v>25</v>
      </c>
      <c r="C14" s="1">
        <v>33.677745819091797</v>
      </c>
      <c r="D14" s="1">
        <v>36</v>
      </c>
      <c r="E14" s="1">
        <v>48.547618865966797</v>
      </c>
      <c r="F14" s="1">
        <v>45</v>
      </c>
      <c r="G14" s="1">
        <v>60.732025146484375</v>
      </c>
      <c r="H14" s="13">
        <f t="shared" si="0"/>
        <v>9</v>
      </c>
      <c r="I14" s="1">
        <f t="shared" si="0"/>
        <v>12.184406280517578</v>
      </c>
      <c r="J14" s="1">
        <f t="shared" si="1"/>
        <v>20</v>
      </c>
      <c r="K14" s="14">
        <f t="shared" si="1"/>
        <v>27.054279327392578</v>
      </c>
      <c r="L14" s="6">
        <f t="shared" si="2"/>
        <v>0.25</v>
      </c>
      <c r="M14" s="7">
        <f t="shared" si="3"/>
        <v>0.8</v>
      </c>
    </row>
    <row r="15" spans="1:13" x14ac:dyDescent="0.25">
      <c r="A15" s="3" t="s">
        <v>57</v>
      </c>
      <c r="B15" s="1">
        <v>100</v>
      </c>
      <c r="C15" s="1">
        <v>105.33855438232422</v>
      </c>
      <c r="D15" s="1">
        <v>151</v>
      </c>
      <c r="E15" s="1">
        <v>157.89363098144531</v>
      </c>
      <c r="F15" s="1">
        <v>56</v>
      </c>
      <c r="G15" s="1">
        <v>58.395988464355469</v>
      </c>
      <c r="H15" s="13">
        <f t="shared" si="0"/>
        <v>-95</v>
      </c>
      <c r="I15" s="1">
        <f t="shared" si="0"/>
        <v>-99.497642517089844</v>
      </c>
      <c r="J15" s="1">
        <f t="shared" si="1"/>
        <v>-44</v>
      </c>
      <c r="K15" s="14">
        <f t="shared" si="1"/>
        <v>-46.94256591796875</v>
      </c>
      <c r="L15" s="6">
        <f t="shared" si="2"/>
        <v>-0.62913907284768211</v>
      </c>
      <c r="M15" s="7">
        <f t="shared" si="3"/>
        <v>-0.43999999999999995</v>
      </c>
    </row>
    <row r="16" spans="1:13" x14ac:dyDescent="0.25">
      <c r="A16" s="3" t="s">
        <v>59</v>
      </c>
      <c r="B16" s="1">
        <v>30</v>
      </c>
      <c r="C16" s="1">
        <v>74.704917907714844</v>
      </c>
      <c r="D16" s="1">
        <v>80</v>
      </c>
      <c r="E16" s="1">
        <v>198.35858154296875</v>
      </c>
      <c r="F16" s="1">
        <v>20</v>
      </c>
      <c r="G16" s="1">
        <v>49.605636596679688</v>
      </c>
      <c r="H16" s="13">
        <f t="shared" si="0"/>
        <v>-60</v>
      </c>
      <c r="I16" s="1">
        <f t="shared" si="0"/>
        <v>-148.75294494628906</v>
      </c>
      <c r="J16" s="1">
        <f t="shared" si="1"/>
        <v>-10</v>
      </c>
      <c r="K16" s="14">
        <f t="shared" si="1"/>
        <v>-25.099281311035156</v>
      </c>
      <c r="L16" s="6">
        <f t="shared" si="2"/>
        <v>-0.75</v>
      </c>
      <c r="M16" s="7">
        <f t="shared" si="3"/>
        <v>-0.33333333333333337</v>
      </c>
    </row>
    <row r="17" spans="1:13" x14ac:dyDescent="0.25">
      <c r="A17" s="3" t="s">
        <v>63</v>
      </c>
      <c r="B17" s="1">
        <v>23</v>
      </c>
      <c r="C17" s="1">
        <v>38.508548736572266</v>
      </c>
      <c r="D17" s="1">
        <v>41</v>
      </c>
      <c r="E17" s="1">
        <v>68.497726440429688</v>
      </c>
      <c r="F17" s="1">
        <v>29</v>
      </c>
      <c r="G17" s="1">
        <v>48.332527160644531</v>
      </c>
      <c r="H17" s="13">
        <f t="shared" si="0"/>
        <v>-12</v>
      </c>
      <c r="I17" s="1">
        <f t="shared" si="0"/>
        <v>-20.165199279785156</v>
      </c>
      <c r="J17" s="1">
        <f t="shared" si="1"/>
        <v>6</v>
      </c>
      <c r="K17" s="14">
        <f t="shared" si="1"/>
        <v>9.8239784240722656</v>
      </c>
      <c r="L17" s="6">
        <f t="shared" si="2"/>
        <v>-0.29268292682926833</v>
      </c>
      <c r="M17" s="7">
        <f t="shared" si="3"/>
        <v>0.26086956521739135</v>
      </c>
    </row>
    <row r="18" spans="1:13" x14ac:dyDescent="0.25">
      <c r="A18" s="3" t="s">
        <v>48</v>
      </c>
      <c r="B18" s="1">
        <v>31</v>
      </c>
      <c r="C18" s="1">
        <v>52.849617004394531</v>
      </c>
      <c r="D18" s="1">
        <v>57</v>
      </c>
      <c r="E18" s="1">
        <v>97.336067199707031</v>
      </c>
      <c r="F18" s="1">
        <v>24</v>
      </c>
      <c r="G18" s="1">
        <v>40.940959930419922</v>
      </c>
      <c r="H18" s="13">
        <f t="shared" si="0"/>
        <v>-33</v>
      </c>
      <c r="I18" s="1">
        <f t="shared" si="0"/>
        <v>-56.395107269287109</v>
      </c>
      <c r="J18" s="1">
        <f t="shared" si="1"/>
        <v>-7</v>
      </c>
      <c r="K18" s="14">
        <f t="shared" si="1"/>
        <v>-11.908657073974609</v>
      </c>
      <c r="L18" s="6">
        <f t="shared" si="2"/>
        <v>-0.57894736842105265</v>
      </c>
      <c r="M18" s="7">
        <f t="shared" si="3"/>
        <v>-0.22580645161290325</v>
      </c>
    </row>
    <row r="19" spans="1:13" x14ac:dyDescent="0.25">
      <c r="A19" s="3" t="s">
        <v>51</v>
      </c>
      <c r="B19" s="1">
        <v>88</v>
      </c>
      <c r="C19" s="1">
        <v>76.241302490234375</v>
      </c>
      <c r="D19" s="1">
        <v>76</v>
      </c>
      <c r="E19" s="1">
        <v>65.973365783691406</v>
      </c>
      <c r="F19" s="1">
        <v>45</v>
      </c>
      <c r="G19" s="1">
        <v>39.07708740234375</v>
      </c>
      <c r="H19" s="13">
        <f t="shared" si="0"/>
        <v>-31</v>
      </c>
      <c r="I19" s="1">
        <f t="shared" si="0"/>
        <v>-26.896278381347656</v>
      </c>
      <c r="J19" s="1">
        <f t="shared" si="1"/>
        <v>-43</v>
      </c>
      <c r="K19" s="14">
        <f t="shared" si="1"/>
        <v>-37.164215087890625</v>
      </c>
      <c r="L19" s="6">
        <f t="shared" si="2"/>
        <v>-0.40789473684210531</v>
      </c>
      <c r="M19" s="7">
        <f t="shared" si="3"/>
        <v>-0.48863636363636365</v>
      </c>
    </row>
    <row r="20" spans="1:13" x14ac:dyDescent="0.25">
      <c r="A20" s="3" t="s">
        <v>56</v>
      </c>
      <c r="B20" s="1">
        <v>9</v>
      </c>
      <c r="C20" s="1">
        <v>37.666358947753906</v>
      </c>
      <c r="D20" s="1">
        <v>13</v>
      </c>
      <c r="E20" s="1">
        <v>54.331924438476563</v>
      </c>
      <c r="F20" s="1">
        <v>8</v>
      </c>
      <c r="G20" s="1">
        <v>33.404315948486328</v>
      </c>
      <c r="H20" s="13">
        <f t="shared" si="0"/>
        <v>-5</v>
      </c>
      <c r="I20" s="1">
        <f t="shared" si="0"/>
        <v>-20.927608489990234</v>
      </c>
      <c r="J20" s="1">
        <f t="shared" si="1"/>
        <v>-1</v>
      </c>
      <c r="K20" s="14">
        <f t="shared" si="1"/>
        <v>-4.2620429992675781</v>
      </c>
      <c r="L20" s="6">
        <f t="shared" si="2"/>
        <v>-0.38461538461538458</v>
      </c>
      <c r="M20" s="7">
        <f t="shared" si="3"/>
        <v>-0.11111111111111116</v>
      </c>
    </row>
    <row r="21" spans="1:13" x14ac:dyDescent="0.25">
      <c r="A21" s="3" t="s">
        <v>65</v>
      </c>
      <c r="B21" s="1">
        <v>21</v>
      </c>
      <c r="C21" s="1">
        <v>57.297210693359375</v>
      </c>
      <c r="D21" s="1">
        <v>12</v>
      </c>
      <c r="E21" s="1">
        <v>32.922714233398438</v>
      </c>
      <c r="F21" s="1">
        <v>12</v>
      </c>
      <c r="G21" s="1">
        <v>32.967937469482422</v>
      </c>
      <c r="H21" s="13">
        <f t="shared" si="0"/>
        <v>0</v>
      </c>
      <c r="I21" s="1">
        <f t="shared" si="0"/>
        <v>4.5223236083984375E-2</v>
      </c>
      <c r="J21" s="1">
        <f t="shared" si="1"/>
        <v>-9</v>
      </c>
      <c r="K21" s="14">
        <f t="shared" si="1"/>
        <v>-24.329273223876953</v>
      </c>
      <c r="L21" s="6">
        <f t="shared" si="2"/>
        <v>0</v>
      </c>
      <c r="M21" s="7">
        <f t="shared" si="3"/>
        <v>-0.4285714285714286</v>
      </c>
    </row>
    <row r="22" spans="1:13" x14ac:dyDescent="0.25">
      <c r="A22" s="3" t="s">
        <v>54</v>
      </c>
      <c r="B22" s="1">
        <v>30</v>
      </c>
      <c r="C22" s="1">
        <v>57.159187316894531</v>
      </c>
      <c r="D22" s="1">
        <v>69</v>
      </c>
      <c r="E22" s="1">
        <v>131.37852478027344</v>
      </c>
      <c r="F22" s="1">
        <v>17</v>
      </c>
      <c r="G22" s="1">
        <v>32.309562683105469</v>
      </c>
      <c r="H22" s="13">
        <f t="shared" si="0"/>
        <v>-52</v>
      </c>
      <c r="I22" s="1">
        <f t="shared" si="0"/>
        <v>-99.068962097167969</v>
      </c>
      <c r="J22" s="1">
        <f t="shared" si="1"/>
        <v>-13</v>
      </c>
      <c r="K22" s="14">
        <f t="shared" si="1"/>
        <v>-24.849624633789063</v>
      </c>
      <c r="L22" s="6">
        <f t="shared" si="2"/>
        <v>-0.75362318840579712</v>
      </c>
      <c r="M22" s="7">
        <f t="shared" si="3"/>
        <v>-0.43333333333333335</v>
      </c>
    </row>
    <row r="23" spans="1:13" x14ac:dyDescent="0.25">
      <c r="A23" s="3" t="s">
        <v>58</v>
      </c>
      <c r="B23" s="1">
        <v>6</v>
      </c>
      <c r="C23" s="1">
        <v>48.939640045166016</v>
      </c>
      <c r="D23" s="1">
        <v>4</v>
      </c>
      <c r="E23" s="1">
        <v>33.090667724609375</v>
      </c>
      <c r="F23" s="1">
        <v>1</v>
      </c>
      <c r="G23" s="1">
        <v>8.3521251678466797</v>
      </c>
      <c r="H23" s="13">
        <f t="shared" si="0"/>
        <v>-3</v>
      </c>
      <c r="I23" s="1">
        <f t="shared" si="0"/>
        <v>-24.738542556762695</v>
      </c>
      <c r="J23" s="1">
        <f t="shared" si="1"/>
        <v>-5</v>
      </c>
      <c r="K23" s="14">
        <f t="shared" si="1"/>
        <v>-40.587514877319336</v>
      </c>
      <c r="L23" s="6">
        <f t="shared" si="2"/>
        <v>-0.75</v>
      </c>
      <c r="M23" s="7">
        <f t="shared" si="3"/>
        <v>-0.83333333333333337</v>
      </c>
    </row>
    <row r="24" spans="1:13" x14ac:dyDescent="0.25">
      <c r="A24" s="3" t="s">
        <v>69</v>
      </c>
      <c r="B24" s="1">
        <v>5</v>
      </c>
      <c r="C24" s="1">
        <v>83.892616271972656</v>
      </c>
      <c r="D24" s="1">
        <v>1</v>
      </c>
      <c r="E24" s="1">
        <v>16.880485534667969</v>
      </c>
      <c r="F24" s="1">
        <v>0</v>
      </c>
      <c r="G24" s="1">
        <v>0</v>
      </c>
      <c r="H24" s="13">
        <f t="shared" si="0"/>
        <v>-1</v>
      </c>
      <c r="I24" s="1">
        <f t="shared" si="0"/>
        <v>-16.880485534667969</v>
      </c>
      <c r="J24" s="1">
        <f t="shared" si="1"/>
        <v>-5</v>
      </c>
      <c r="K24" s="14">
        <f t="shared" si="1"/>
        <v>-83.892616271972656</v>
      </c>
      <c r="L24" s="6">
        <f t="shared" si="2"/>
        <v>-1</v>
      </c>
      <c r="M24" s="7">
        <f t="shared" si="3"/>
        <v>-1</v>
      </c>
    </row>
    <row r="25" spans="1:13" ht="15.75" thickBot="1" x14ac:dyDescent="0.3">
      <c r="A25" s="3" t="s">
        <v>53</v>
      </c>
      <c r="B25" s="1">
        <v>1</v>
      </c>
      <c r="C25" s="1">
        <v>29.788501739501953</v>
      </c>
      <c r="D25" s="1">
        <v>1</v>
      </c>
      <c r="E25" s="1">
        <v>30.238887786865234</v>
      </c>
      <c r="F25" s="1">
        <v>0</v>
      </c>
      <c r="G25" s="1">
        <v>0</v>
      </c>
      <c r="H25" s="15">
        <f t="shared" si="0"/>
        <v>-1</v>
      </c>
      <c r="I25" s="16">
        <f t="shared" si="0"/>
        <v>-30.238887786865234</v>
      </c>
      <c r="J25" s="16">
        <f t="shared" si="1"/>
        <v>-1</v>
      </c>
      <c r="K25" s="17">
        <f t="shared" si="1"/>
        <v>-29.788501739501953</v>
      </c>
      <c r="L25" s="8">
        <f t="shared" si="2"/>
        <v>-1</v>
      </c>
      <c r="M25" s="9">
        <f t="shared" si="3"/>
        <v>-1</v>
      </c>
    </row>
    <row r="26" spans="1:13" ht="15" customHeight="1" thickBot="1" x14ac:dyDescent="0.3">
      <c r="A26" s="3" t="s">
        <v>116</v>
      </c>
      <c r="B26" s="1">
        <f>SUM(B4:B25)</f>
        <v>742</v>
      </c>
      <c r="C26" s="1"/>
      <c r="D26" s="1">
        <f>SUM(D4:D25)</f>
        <v>1165</v>
      </c>
      <c r="E26" s="1"/>
      <c r="F26" s="1">
        <f>SUM(F4:F25)</f>
        <v>779</v>
      </c>
      <c r="G26" s="1"/>
      <c r="H26" s="15">
        <f t="shared" ref="H26" si="4">F26-D26</f>
        <v>-386</v>
      </c>
      <c r="I26" s="16"/>
      <c r="J26" s="16">
        <f t="shared" ref="J26" si="5">F26-B26</f>
        <v>37</v>
      </c>
      <c r="K26" s="17"/>
      <c r="L26" s="8">
        <f t="shared" ref="L26" si="6">(F26/D26-1)</f>
        <v>-0.33133047210300426</v>
      </c>
      <c r="M26" s="9">
        <f t="shared" ref="M26" si="7">(F26/B26-1)</f>
        <v>4.9865229110512166E-2</v>
      </c>
    </row>
    <row r="27" spans="1:13" x14ac:dyDescent="0.25">
      <c r="B27" s="1"/>
      <c r="C27" s="1"/>
      <c r="D27" s="1"/>
      <c r="E27" s="1"/>
      <c r="F27" s="1"/>
      <c r="G27" s="1"/>
      <c r="H27" s="21"/>
      <c r="I27" s="21"/>
      <c r="J27" s="20"/>
      <c r="K27" s="20"/>
      <c r="L27" s="21"/>
      <c r="M27" s="20"/>
    </row>
    <row r="28" spans="1:13" x14ac:dyDescent="0.25">
      <c r="H28" s="2"/>
      <c r="I28" s="2"/>
      <c r="J28" s="2"/>
      <c r="K28" s="2"/>
      <c r="L28" s="2"/>
      <c r="M28" s="2"/>
    </row>
  </sheetData>
  <mergeCells count="7">
    <mergeCell ref="B2:C2"/>
    <mergeCell ref="D2:E2"/>
    <mergeCell ref="F2:G2"/>
    <mergeCell ref="H1:K1"/>
    <mergeCell ref="L1:M1"/>
    <mergeCell ref="H2:I2"/>
    <mergeCell ref="J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"/>
  <sheetViews>
    <sheetView tabSelected="1" workbookViewId="0">
      <selection activeCell="M43" sqref="M43"/>
    </sheetView>
  </sheetViews>
  <sheetFormatPr defaultRowHeight="15" x14ac:dyDescent="0.25"/>
  <cols>
    <col min="1" max="1" width="17.42578125" bestFit="1" customWidth="1"/>
    <col min="2" max="7" width="14.28515625" customWidth="1"/>
    <col min="8" max="11" width="12.28515625" customWidth="1"/>
    <col min="12" max="13" width="24.140625" customWidth="1"/>
  </cols>
  <sheetData>
    <row r="1" spans="1:13" ht="15.75" thickBot="1" x14ac:dyDescent="0.3">
      <c r="H1" s="38" t="s">
        <v>102</v>
      </c>
      <c r="I1" s="39"/>
      <c r="J1" s="39"/>
      <c r="K1" s="40"/>
      <c r="L1" s="38" t="s">
        <v>103</v>
      </c>
      <c r="M1" s="40"/>
    </row>
    <row r="2" spans="1:13" ht="15.75" thickBot="1" x14ac:dyDescent="0.3">
      <c r="B2" s="37" t="s">
        <v>108</v>
      </c>
      <c r="C2" s="37"/>
      <c r="D2" s="37" t="s">
        <v>107</v>
      </c>
      <c r="E2" s="37"/>
      <c r="F2" s="37" t="s">
        <v>106</v>
      </c>
      <c r="G2" s="37"/>
      <c r="H2" s="38" t="s">
        <v>100</v>
      </c>
      <c r="I2" s="40"/>
      <c r="J2" s="41" t="s">
        <v>101</v>
      </c>
      <c r="K2" s="41"/>
      <c r="L2" s="22" t="s">
        <v>100</v>
      </c>
      <c r="M2" s="24" t="s">
        <v>101</v>
      </c>
    </row>
    <row r="3" spans="1:13" ht="15.75" thickBot="1" x14ac:dyDescent="0.3">
      <c r="A3" t="s">
        <v>0</v>
      </c>
      <c r="B3" s="25" t="s">
        <v>111</v>
      </c>
      <c r="C3" s="25" t="s">
        <v>112</v>
      </c>
      <c r="D3" s="25" t="s">
        <v>109</v>
      </c>
      <c r="E3" s="25" t="s">
        <v>110</v>
      </c>
      <c r="F3" s="25" t="s">
        <v>113</v>
      </c>
      <c r="G3" s="25" t="s">
        <v>114</v>
      </c>
      <c r="H3" s="18" t="s">
        <v>104</v>
      </c>
      <c r="I3" s="22" t="s">
        <v>105</v>
      </c>
      <c r="J3" s="19" t="s">
        <v>104</v>
      </c>
      <c r="K3" s="22" t="s">
        <v>105</v>
      </c>
      <c r="L3" s="18" t="s">
        <v>104</v>
      </c>
      <c r="M3" s="23" t="s">
        <v>104</v>
      </c>
    </row>
    <row r="4" spans="1:13" x14ac:dyDescent="0.25">
      <c r="A4" s="3" t="s">
        <v>78</v>
      </c>
      <c r="B4" s="1">
        <v>42</v>
      </c>
      <c r="C4" s="1">
        <v>114.2142333984375</v>
      </c>
      <c r="D4" s="1">
        <v>21</v>
      </c>
      <c r="E4" s="1">
        <v>57.153743743896484</v>
      </c>
      <c r="F4" s="1">
        <v>47</v>
      </c>
      <c r="G4" s="1">
        <v>128.21212768554688</v>
      </c>
      <c r="H4" s="10">
        <f>F4-D4</f>
        <v>26</v>
      </c>
      <c r="I4" s="11">
        <f>G4-E4</f>
        <v>71.058383941650391</v>
      </c>
      <c r="J4" s="11">
        <f>F4-B4</f>
        <v>5</v>
      </c>
      <c r="K4" s="12">
        <f>G4-C4</f>
        <v>13.997894287109375</v>
      </c>
      <c r="L4" s="4">
        <f>(F4/D4-1)</f>
        <v>1.2380952380952381</v>
      </c>
      <c r="M4" s="5">
        <f>(F4/B4-1)</f>
        <v>0.11904761904761907</v>
      </c>
    </row>
    <row r="5" spans="1:13" x14ac:dyDescent="0.25">
      <c r="A5" s="3" t="s">
        <v>87</v>
      </c>
      <c r="B5" s="1">
        <v>27</v>
      </c>
      <c r="C5" s="1">
        <v>61.257827758789063</v>
      </c>
      <c r="D5" s="1">
        <v>25</v>
      </c>
      <c r="E5" s="1">
        <v>56.557247161865234</v>
      </c>
      <c r="F5" s="1">
        <v>45</v>
      </c>
      <c r="G5" s="1">
        <v>102.03850555419922</v>
      </c>
      <c r="H5" s="13">
        <f t="shared" ref="H5:I22" si="0">F5-D5</f>
        <v>20</v>
      </c>
      <c r="I5" s="1">
        <f t="shared" si="0"/>
        <v>45.481258392333984</v>
      </c>
      <c r="J5" s="1">
        <f t="shared" ref="J5:K22" si="1">F5-B5</f>
        <v>18</v>
      </c>
      <c r="K5" s="14">
        <f t="shared" si="1"/>
        <v>40.780677795410156</v>
      </c>
      <c r="L5" s="6">
        <f t="shared" ref="L5:L22" si="2">(F5/D5-1)</f>
        <v>0.8</v>
      </c>
      <c r="M5" s="7">
        <f t="shared" ref="M5:M22" si="3">(F5/B5-1)</f>
        <v>0.66666666666666674</v>
      </c>
    </row>
    <row r="6" spans="1:13" x14ac:dyDescent="0.25">
      <c r="A6" s="3" t="s">
        <v>76</v>
      </c>
      <c r="B6" s="1">
        <v>38</v>
      </c>
      <c r="C6" s="1">
        <v>88.915924072265625</v>
      </c>
      <c r="D6" s="1">
        <v>64</v>
      </c>
      <c r="E6" s="1">
        <v>148.8995361328125</v>
      </c>
      <c r="F6" s="1">
        <v>43</v>
      </c>
      <c r="G6" s="1">
        <v>99.979072570800781</v>
      </c>
      <c r="H6" s="13">
        <f t="shared" si="0"/>
        <v>-21</v>
      </c>
      <c r="I6" s="1">
        <f t="shared" si="0"/>
        <v>-48.920463562011719</v>
      </c>
      <c r="J6" s="1">
        <f t="shared" si="1"/>
        <v>5</v>
      </c>
      <c r="K6" s="14">
        <f t="shared" si="1"/>
        <v>11.063148498535156</v>
      </c>
      <c r="L6" s="6">
        <f t="shared" si="2"/>
        <v>-0.328125</v>
      </c>
      <c r="M6" s="7">
        <f t="shared" si="3"/>
        <v>0.13157894736842102</v>
      </c>
    </row>
    <row r="7" spans="1:13" x14ac:dyDescent="0.25">
      <c r="A7" s="3" t="s">
        <v>80</v>
      </c>
      <c r="B7" s="1">
        <v>68</v>
      </c>
      <c r="C7" s="1">
        <v>68.017684936523438</v>
      </c>
      <c r="D7" s="1">
        <v>67</v>
      </c>
      <c r="E7" s="1">
        <v>66.826248168945313</v>
      </c>
      <c r="F7" s="1">
        <v>89</v>
      </c>
      <c r="G7" s="1">
        <v>88.684280395507813</v>
      </c>
      <c r="H7" s="13">
        <f t="shared" si="0"/>
        <v>22</v>
      </c>
      <c r="I7" s="1">
        <f t="shared" si="0"/>
        <v>21.8580322265625</v>
      </c>
      <c r="J7" s="1">
        <f t="shared" si="1"/>
        <v>21</v>
      </c>
      <c r="K7" s="14">
        <f t="shared" si="1"/>
        <v>20.666595458984375</v>
      </c>
      <c r="L7" s="6">
        <f t="shared" si="2"/>
        <v>0.32835820895522394</v>
      </c>
      <c r="M7" s="7">
        <f t="shared" si="3"/>
        <v>0.30882352941176472</v>
      </c>
    </row>
    <row r="8" spans="1:13" x14ac:dyDescent="0.25">
      <c r="A8" s="3" t="s">
        <v>88</v>
      </c>
      <c r="B8" s="1">
        <v>43</v>
      </c>
      <c r="C8" s="1">
        <v>44.115234375</v>
      </c>
      <c r="D8" s="1">
        <v>90</v>
      </c>
      <c r="E8" s="1">
        <v>92.148910522460938</v>
      </c>
      <c r="F8" s="1">
        <v>85</v>
      </c>
      <c r="G8" s="1">
        <v>87.071426391601563</v>
      </c>
      <c r="H8" s="13">
        <f t="shared" si="0"/>
        <v>-5</v>
      </c>
      <c r="I8" s="1">
        <f t="shared" si="0"/>
        <v>-5.077484130859375</v>
      </c>
      <c r="J8" s="1">
        <f t="shared" si="1"/>
        <v>42</v>
      </c>
      <c r="K8" s="14">
        <f t="shared" si="1"/>
        <v>42.956192016601563</v>
      </c>
      <c r="L8" s="6">
        <f t="shared" si="2"/>
        <v>-5.555555555555558E-2</v>
      </c>
      <c r="M8" s="7">
        <f t="shared" si="3"/>
        <v>0.97674418604651159</v>
      </c>
    </row>
    <row r="9" spans="1:13" x14ac:dyDescent="0.25">
      <c r="A9" s="3" t="s">
        <v>71</v>
      </c>
      <c r="B9" s="1">
        <v>35</v>
      </c>
      <c r="C9" s="1">
        <v>70.883201599121094</v>
      </c>
      <c r="D9" s="1">
        <v>30</v>
      </c>
      <c r="E9" s="1">
        <v>60.785346984863281</v>
      </c>
      <c r="F9" s="1">
        <v>41</v>
      </c>
      <c r="G9" s="1">
        <v>83.064895629882813</v>
      </c>
      <c r="H9" s="13">
        <f t="shared" si="0"/>
        <v>11</v>
      </c>
      <c r="I9" s="1">
        <f t="shared" si="0"/>
        <v>22.279548645019531</v>
      </c>
      <c r="J9" s="1">
        <f t="shared" si="1"/>
        <v>6</v>
      </c>
      <c r="K9" s="14">
        <f t="shared" si="1"/>
        <v>12.181694030761719</v>
      </c>
      <c r="L9" s="6">
        <f t="shared" si="2"/>
        <v>0.3666666666666667</v>
      </c>
      <c r="M9" s="7">
        <f t="shared" si="3"/>
        <v>0.17142857142857149</v>
      </c>
    </row>
    <row r="10" spans="1:13" x14ac:dyDescent="0.25">
      <c r="A10" s="3" t="s">
        <v>82</v>
      </c>
      <c r="B10" s="1">
        <v>3</v>
      </c>
      <c r="C10" s="1">
        <v>81.212776184082031</v>
      </c>
      <c r="D10" s="1">
        <v>0</v>
      </c>
      <c r="E10" s="1">
        <v>0</v>
      </c>
      <c r="F10" s="1">
        <v>3</v>
      </c>
      <c r="G10" s="1">
        <v>82.056892395019531</v>
      </c>
      <c r="H10" s="13">
        <f t="shared" si="0"/>
        <v>3</v>
      </c>
      <c r="I10" s="1">
        <f t="shared" si="0"/>
        <v>82.056892395019531</v>
      </c>
      <c r="J10" s="1">
        <f t="shared" si="1"/>
        <v>0</v>
      </c>
      <c r="K10" s="14">
        <f t="shared" si="1"/>
        <v>0.8441162109375</v>
      </c>
      <c r="L10" s="6" t="e">
        <f t="shared" si="2"/>
        <v>#DIV/0!</v>
      </c>
      <c r="M10" s="7">
        <f t="shared" si="3"/>
        <v>0</v>
      </c>
    </row>
    <row r="11" spans="1:13" x14ac:dyDescent="0.25">
      <c r="A11" s="3" t="s">
        <v>83</v>
      </c>
      <c r="B11" s="1">
        <v>88</v>
      </c>
      <c r="C11" s="1">
        <v>87.347511291503906</v>
      </c>
      <c r="D11" s="1">
        <v>91</v>
      </c>
      <c r="E11" s="1">
        <v>89.796722412109375</v>
      </c>
      <c r="F11" s="1">
        <v>79</v>
      </c>
      <c r="G11" s="1">
        <v>77.775810241699219</v>
      </c>
      <c r="H11" s="13">
        <f t="shared" si="0"/>
        <v>-12</v>
      </c>
      <c r="I11" s="1">
        <f t="shared" si="0"/>
        <v>-12.020912170410156</v>
      </c>
      <c r="J11" s="1">
        <f t="shared" si="1"/>
        <v>-9</v>
      </c>
      <c r="K11" s="14">
        <f t="shared" si="1"/>
        <v>-9.5717010498046875</v>
      </c>
      <c r="L11" s="6">
        <f t="shared" si="2"/>
        <v>-0.13186813186813184</v>
      </c>
      <c r="M11" s="7">
        <f t="shared" si="3"/>
        <v>-0.10227272727272729</v>
      </c>
    </row>
    <row r="12" spans="1:13" x14ac:dyDescent="0.25">
      <c r="A12" s="3" t="s">
        <v>70</v>
      </c>
      <c r="B12" s="1">
        <v>348</v>
      </c>
      <c r="C12" s="1">
        <v>94.798347473144531</v>
      </c>
      <c r="D12" s="1">
        <v>323</v>
      </c>
      <c r="E12" s="1">
        <v>86.594017028808594</v>
      </c>
      <c r="F12" s="1">
        <v>290</v>
      </c>
      <c r="G12" s="1">
        <v>77.667198181152344</v>
      </c>
      <c r="H12" s="13">
        <f t="shared" si="0"/>
        <v>-33</v>
      </c>
      <c r="I12" s="1">
        <f t="shared" si="0"/>
        <v>-8.92681884765625</v>
      </c>
      <c r="J12" s="1">
        <f t="shared" si="1"/>
        <v>-58</v>
      </c>
      <c r="K12" s="14">
        <f t="shared" si="1"/>
        <v>-17.131149291992188</v>
      </c>
      <c r="L12" s="6">
        <f t="shared" si="2"/>
        <v>-0.10216718266253866</v>
      </c>
      <c r="M12" s="7">
        <f t="shared" si="3"/>
        <v>-0.16666666666666663</v>
      </c>
    </row>
    <row r="13" spans="1:13" x14ac:dyDescent="0.25">
      <c r="A13" s="3" t="s">
        <v>75</v>
      </c>
      <c r="B13" s="1">
        <v>49</v>
      </c>
      <c r="C13" s="1">
        <v>50.312141418457031</v>
      </c>
      <c r="D13" s="1">
        <v>76</v>
      </c>
      <c r="E13" s="1">
        <v>77.824996948242188</v>
      </c>
      <c r="F13" s="1">
        <v>67</v>
      </c>
      <c r="G13" s="1">
        <v>68.422500610351563</v>
      </c>
      <c r="H13" s="13">
        <f t="shared" si="0"/>
        <v>-9</v>
      </c>
      <c r="I13" s="1">
        <f t="shared" si="0"/>
        <v>-9.402496337890625</v>
      </c>
      <c r="J13" s="1">
        <f t="shared" si="1"/>
        <v>18</v>
      </c>
      <c r="K13" s="14">
        <f t="shared" si="1"/>
        <v>18.110359191894531</v>
      </c>
      <c r="L13" s="6">
        <f t="shared" si="2"/>
        <v>-0.11842105263157898</v>
      </c>
      <c r="M13" s="7">
        <f t="shared" si="3"/>
        <v>0.36734693877551017</v>
      </c>
    </row>
    <row r="14" spans="1:13" x14ac:dyDescent="0.25">
      <c r="A14" s="3" t="s">
        <v>84</v>
      </c>
      <c r="B14" s="1">
        <v>46</v>
      </c>
      <c r="C14" s="1">
        <v>70.546737670898438</v>
      </c>
      <c r="D14" s="1">
        <v>69</v>
      </c>
      <c r="E14" s="1">
        <v>105.34351348876953</v>
      </c>
      <c r="F14" s="1">
        <v>37</v>
      </c>
      <c r="G14" s="1">
        <v>56.265205383300781</v>
      </c>
      <c r="H14" s="13">
        <f t="shared" si="0"/>
        <v>-32</v>
      </c>
      <c r="I14" s="1">
        <f t="shared" si="0"/>
        <v>-49.07830810546875</v>
      </c>
      <c r="J14" s="1">
        <f t="shared" si="1"/>
        <v>-9</v>
      </c>
      <c r="K14" s="14">
        <f t="shared" si="1"/>
        <v>-14.281532287597656</v>
      </c>
      <c r="L14" s="6">
        <f t="shared" si="2"/>
        <v>-0.46376811594202894</v>
      </c>
      <c r="M14" s="7">
        <f t="shared" si="3"/>
        <v>-0.19565217391304346</v>
      </c>
    </row>
    <row r="15" spans="1:13" x14ac:dyDescent="0.25">
      <c r="A15" s="3" t="s">
        <v>79</v>
      </c>
      <c r="B15" s="1">
        <v>25</v>
      </c>
      <c r="C15" s="1">
        <v>104.62001800537109</v>
      </c>
      <c r="D15" s="1">
        <v>8</v>
      </c>
      <c r="E15" s="1">
        <v>33.322227478027344</v>
      </c>
      <c r="F15" s="1">
        <v>13</v>
      </c>
      <c r="G15" s="1">
        <v>53.979984283447266</v>
      </c>
      <c r="H15" s="13">
        <f t="shared" si="0"/>
        <v>5</v>
      </c>
      <c r="I15" s="1">
        <f t="shared" si="0"/>
        <v>20.657756805419922</v>
      </c>
      <c r="J15" s="1">
        <f t="shared" si="1"/>
        <v>-12</v>
      </c>
      <c r="K15" s="14">
        <f t="shared" si="1"/>
        <v>-50.640033721923828</v>
      </c>
      <c r="L15" s="6">
        <f t="shared" si="2"/>
        <v>0.625</v>
      </c>
      <c r="M15" s="7">
        <f t="shared" si="3"/>
        <v>-0.48</v>
      </c>
    </row>
    <row r="16" spans="1:13" x14ac:dyDescent="0.25">
      <c r="A16" s="3" t="s">
        <v>85</v>
      </c>
      <c r="B16" s="1">
        <v>25</v>
      </c>
      <c r="C16" s="1">
        <v>55.879657745361328</v>
      </c>
      <c r="D16" s="1">
        <v>35</v>
      </c>
      <c r="E16" s="1">
        <v>78.956863403320313</v>
      </c>
      <c r="F16" s="1">
        <v>22</v>
      </c>
      <c r="G16" s="1">
        <v>49.630031585693359</v>
      </c>
      <c r="H16" s="13">
        <f t="shared" si="0"/>
        <v>-13</v>
      </c>
      <c r="I16" s="1">
        <f t="shared" si="0"/>
        <v>-29.326831817626953</v>
      </c>
      <c r="J16" s="1">
        <f t="shared" si="1"/>
        <v>-3</v>
      </c>
      <c r="K16" s="14">
        <f t="shared" si="1"/>
        <v>-6.2496261596679688</v>
      </c>
      <c r="L16" s="6">
        <f t="shared" si="2"/>
        <v>-0.37142857142857144</v>
      </c>
      <c r="M16" s="7">
        <f t="shared" si="3"/>
        <v>-0.12</v>
      </c>
    </row>
    <row r="17" spans="1:13" x14ac:dyDescent="0.25">
      <c r="A17" s="3" t="s">
        <v>74</v>
      </c>
      <c r="B17" s="1">
        <v>23</v>
      </c>
      <c r="C17" s="1">
        <v>38.972480773925781</v>
      </c>
      <c r="D17" s="1">
        <v>35</v>
      </c>
      <c r="E17" s="1">
        <v>59.2176513671875</v>
      </c>
      <c r="F17" s="1">
        <v>27</v>
      </c>
      <c r="G17" s="1">
        <v>45.607337951660156</v>
      </c>
      <c r="H17" s="13">
        <f t="shared" si="0"/>
        <v>-8</v>
      </c>
      <c r="I17" s="1">
        <f t="shared" si="0"/>
        <v>-13.610313415527344</v>
      </c>
      <c r="J17" s="1">
        <f t="shared" si="1"/>
        <v>4</v>
      </c>
      <c r="K17" s="14">
        <f t="shared" si="1"/>
        <v>6.634857177734375</v>
      </c>
      <c r="L17" s="6">
        <f t="shared" si="2"/>
        <v>-0.22857142857142854</v>
      </c>
      <c r="M17" s="7">
        <f t="shared" si="3"/>
        <v>0.17391304347826098</v>
      </c>
    </row>
    <row r="18" spans="1:13" x14ac:dyDescent="0.25">
      <c r="A18" s="3" t="s">
        <v>73</v>
      </c>
      <c r="B18" s="1">
        <v>62</v>
      </c>
      <c r="C18" s="1">
        <v>69.00543212890625</v>
      </c>
      <c r="D18" s="1">
        <v>74</v>
      </c>
      <c r="E18" s="1">
        <v>82.335662841796875</v>
      </c>
      <c r="F18" s="1">
        <v>37</v>
      </c>
      <c r="G18" s="1">
        <v>41.108371734619141</v>
      </c>
      <c r="H18" s="13">
        <f t="shared" si="0"/>
        <v>-37</v>
      </c>
      <c r="I18" s="1">
        <f t="shared" si="0"/>
        <v>-41.227291107177734</v>
      </c>
      <c r="J18" s="1">
        <f t="shared" si="1"/>
        <v>-25</v>
      </c>
      <c r="K18" s="14">
        <f t="shared" si="1"/>
        <v>-27.897060394287109</v>
      </c>
      <c r="L18" s="6">
        <f t="shared" si="2"/>
        <v>-0.5</v>
      </c>
      <c r="M18" s="7">
        <f t="shared" si="3"/>
        <v>-0.40322580645161288</v>
      </c>
    </row>
    <row r="19" spans="1:13" x14ac:dyDescent="0.25">
      <c r="A19" s="3" t="s">
        <v>72</v>
      </c>
      <c r="B19" s="1">
        <v>29</v>
      </c>
      <c r="C19" s="1">
        <v>60.764797210693359</v>
      </c>
      <c r="D19" s="1">
        <v>34</v>
      </c>
      <c r="E19" s="1">
        <v>70.901283264160156</v>
      </c>
      <c r="F19" s="1">
        <v>19</v>
      </c>
      <c r="G19" s="1">
        <v>39.446094512939453</v>
      </c>
      <c r="H19" s="13">
        <f t="shared" si="0"/>
        <v>-15</v>
      </c>
      <c r="I19" s="1">
        <f t="shared" si="0"/>
        <v>-31.455188751220703</v>
      </c>
      <c r="J19" s="1">
        <f t="shared" si="1"/>
        <v>-10</v>
      </c>
      <c r="K19" s="14">
        <f t="shared" si="1"/>
        <v>-21.318702697753906</v>
      </c>
      <c r="L19" s="6">
        <f t="shared" si="2"/>
        <v>-0.44117647058823528</v>
      </c>
      <c r="M19" s="7">
        <f t="shared" si="3"/>
        <v>-0.34482758620689657</v>
      </c>
    </row>
    <row r="20" spans="1:13" x14ac:dyDescent="0.25">
      <c r="A20" s="3" t="s">
        <v>77</v>
      </c>
      <c r="B20" s="1">
        <v>4</v>
      </c>
      <c r="C20" s="1">
        <v>20.931449890136719</v>
      </c>
      <c r="D20" s="1">
        <v>6</v>
      </c>
      <c r="E20" s="1">
        <v>31.815048217773438</v>
      </c>
      <c r="F20" s="1">
        <v>6</v>
      </c>
      <c r="G20" s="1">
        <v>31.914894104003906</v>
      </c>
      <c r="H20" s="13">
        <f t="shared" si="0"/>
        <v>0</v>
      </c>
      <c r="I20" s="1">
        <f t="shared" si="0"/>
        <v>9.984588623046875E-2</v>
      </c>
      <c r="J20" s="1">
        <f t="shared" si="1"/>
        <v>2</v>
      </c>
      <c r="K20" s="14">
        <f t="shared" si="1"/>
        <v>10.983444213867188</v>
      </c>
      <c r="L20" s="6">
        <f t="shared" si="2"/>
        <v>0</v>
      </c>
      <c r="M20" s="7">
        <f t="shared" si="3"/>
        <v>0.5</v>
      </c>
    </row>
    <row r="21" spans="1:13" x14ac:dyDescent="0.25">
      <c r="A21" s="3" t="s">
        <v>81</v>
      </c>
      <c r="B21" s="1">
        <v>32</v>
      </c>
      <c r="C21" s="1">
        <v>56.921272277832031</v>
      </c>
      <c r="D21" s="1">
        <v>36</v>
      </c>
      <c r="E21" s="1">
        <v>64.6273193359375</v>
      </c>
      <c r="F21" s="1">
        <v>17</v>
      </c>
      <c r="G21" s="1">
        <v>30.585441589355469</v>
      </c>
      <c r="H21" s="13">
        <f t="shared" si="0"/>
        <v>-19</v>
      </c>
      <c r="I21" s="1">
        <f t="shared" si="0"/>
        <v>-34.041877746582031</v>
      </c>
      <c r="J21" s="1">
        <f t="shared" si="1"/>
        <v>-15</v>
      </c>
      <c r="K21" s="14">
        <f t="shared" si="1"/>
        <v>-26.335830688476563</v>
      </c>
      <c r="L21" s="6">
        <f t="shared" si="2"/>
        <v>-0.52777777777777779</v>
      </c>
      <c r="M21" s="7">
        <f t="shared" si="3"/>
        <v>-0.46875</v>
      </c>
    </row>
    <row r="22" spans="1:13" ht="15.75" thickBot="1" x14ac:dyDescent="0.3">
      <c r="A22" s="3" t="s">
        <v>86</v>
      </c>
      <c r="B22" s="1">
        <v>1</v>
      </c>
      <c r="C22" s="1">
        <v>4.8557834625244141</v>
      </c>
      <c r="D22" s="1">
        <v>9</v>
      </c>
      <c r="E22" s="1">
        <v>44.300060272216797</v>
      </c>
      <c r="F22" s="1">
        <v>2</v>
      </c>
      <c r="G22" s="1">
        <v>9.8867959976196289</v>
      </c>
      <c r="H22" s="15">
        <f t="shared" si="0"/>
        <v>-7</v>
      </c>
      <c r="I22" s="16">
        <f t="shared" si="0"/>
        <v>-34.413264274597168</v>
      </c>
      <c r="J22" s="16">
        <f t="shared" si="1"/>
        <v>1</v>
      </c>
      <c r="K22" s="17">
        <f t="shared" si="1"/>
        <v>5.0310125350952148</v>
      </c>
      <c r="L22" s="8">
        <f t="shared" si="2"/>
        <v>-0.77777777777777779</v>
      </c>
      <c r="M22" s="9">
        <f t="shared" si="3"/>
        <v>1</v>
      </c>
    </row>
    <row r="23" spans="1:13" ht="15.75" thickBot="1" x14ac:dyDescent="0.3">
      <c r="A23" t="s">
        <v>118</v>
      </c>
      <c r="B23" s="1">
        <f>SUM(B4:B22)</f>
        <v>988</v>
      </c>
      <c r="C23" s="1"/>
      <c r="D23" s="1">
        <f>SUM(D4:D22)</f>
        <v>1093</v>
      </c>
      <c r="E23" s="1"/>
      <c r="F23" s="1">
        <f>SUM(F4:F22)</f>
        <v>969</v>
      </c>
      <c r="G23" s="1"/>
      <c r="H23" s="15">
        <f t="shared" ref="H23" si="4">F23-D23</f>
        <v>-124</v>
      </c>
      <c r="I23" s="16"/>
      <c r="J23" s="16">
        <f t="shared" ref="J23" si="5">F23-B23</f>
        <v>-19</v>
      </c>
      <c r="K23" s="17"/>
      <c r="L23" s="8">
        <f t="shared" ref="L23" si="6">(F23/D23-1)</f>
        <v>-0.11344922232387922</v>
      </c>
      <c r="M23" s="9">
        <f t="shared" ref="M23" si="7">(F23/B23-1)</f>
        <v>-1.9230769230769273E-2</v>
      </c>
    </row>
    <row r="24" spans="1:13" x14ac:dyDescent="0.25">
      <c r="B24" s="1"/>
      <c r="C24" s="1"/>
      <c r="D24" s="1"/>
      <c r="E24" s="1"/>
      <c r="F24" s="1"/>
      <c r="G24" s="1"/>
      <c r="H24" s="21"/>
      <c r="I24" s="21"/>
      <c r="J24" s="20"/>
      <c r="K24" s="20"/>
      <c r="L24" s="21"/>
      <c r="M24" s="20"/>
    </row>
    <row r="25" spans="1:13" x14ac:dyDescent="0.25">
      <c r="H25" s="2"/>
      <c r="I25" s="2"/>
      <c r="J25" s="2"/>
      <c r="K25" s="2"/>
      <c r="L25" s="2"/>
      <c r="M25" s="2"/>
    </row>
  </sheetData>
  <mergeCells count="7">
    <mergeCell ref="B2:C2"/>
    <mergeCell ref="D2:E2"/>
    <mergeCell ref="F2:G2"/>
    <mergeCell ref="H1:K1"/>
    <mergeCell ref="L1:M1"/>
    <mergeCell ref="H2:I2"/>
    <mergeCell ref="J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7"/>
  <sheetViews>
    <sheetView workbookViewId="0">
      <selection activeCell="M43" sqref="M43"/>
    </sheetView>
  </sheetViews>
  <sheetFormatPr defaultRowHeight="15" x14ac:dyDescent="0.25"/>
  <cols>
    <col min="1" max="1" width="16.85546875" bestFit="1" customWidth="1"/>
    <col min="2" max="7" width="14.28515625" customWidth="1"/>
    <col min="8" max="11" width="12.28515625" customWidth="1"/>
    <col min="12" max="13" width="24" customWidth="1"/>
  </cols>
  <sheetData>
    <row r="1" spans="1:13" ht="15.75" thickBot="1" x14ac:dyDescent="0.3">
      <c r="H1" s="38" t="s">
        <v>102</v>
      </c>
      <c r="I1" s="39"/>
      <c r="J1" s="39"/>
      <c r="K1" s="40"/>
      <c r="L1" s="38" t="s">
        <v>103</v>
      </c>
      <c r="M1" s="40"/>
    </row>
    <row r="2" spans="1:13" ht="15.75" thickBot="1" x14ac:dyDescent="0.3">
      <c r="B2" s="37" t="s">
        <v>108</v>
      </c>
      <c r="C2" s="37"/>
      <c r="D2" s="37" t="s">
        <v>107</v>
      </c>
      <c r="E2" s="37"/>
      <c r="F2" s="37" t="s">
        <v>106</v>
      </c>
      <c r="G2" s="37"/>
      <c r="H2" s="38" t="s">
        <v>100</v>
      </c>
      <c r="I2" s="40"/>
      <c r="J2" s="41" t="s">
        <v>101</v>
      </c>
      <c r="K2" s="41"/>
      <c r="L2" s="22" t="s">
        <v>100</v>
      </c>
      <c r="M2" s="24" t="s">
        <v>101</v>
      </c>
    </row>
    <row r="3" spans="1:13" ht="15.75" thickBot="1" x14ac:dyDescent="0.3">
      <c r="A3" t="s">
        <v>0</v>
      </c>
      <c r="B3" s="25" t="s">
        <v>111</v>
      </c>
      <c r="C3" s="25" t="s">
        <v>112</v>
      </c>
      <c r="D3" s="25" t="s">
        <v>109</v>
      </c>
      <c r="E3" s="25" t="s">
        <v>110</v>
      </c>
      <c r="F3" s="25" t="s">
        <v>113</v>
      </c>
      <c r="G3" s="25" t="s">
        <v>114</v>
      </c>
      <c r="H3" s="18" t="s">
        <v>104</v>
      </c>
      <c r="I3" s="22" t="s">
        <v>105</v>
      </c>
      <c r="J3" s="19" t="s">
        <v>104</v>
      </c>
      <c r="K3" s="22" t="s">
        <v>105</v>
      </c>
      <c r="L3" s="18" t="s">
        <v>104</v>
      </c>
      <c r="M3" s="23" t="s">
        <v>104</v>
      </c>
    </row>
    <row r="4" spans="1:13" x14ac:dyDescent="0.25">
      <c r="A4" s="3" t="s">
        <v>96</v>
      </c>
      <c r="B4" s="1">
        <v>11</v>
      </c>
      <c r="C4" s="1">
        <v>55.741359710693359</v>
      </c>
      <c r="D4" s="1">
        <v>9</v>
      </c>
      <c r="E4" s="1">
        <v>45.960575103759766</v>
      </c>
      <c r="F4" s="1">
        <v>15</v>
      </c>
      <c r="G4" s="1">
        <v>76.844261169433594</v>
      </c>
      <c r="H4" s="10">
        <f>F4-D4</f>
        <v>6</v>
      </c>
      <c r="I4" s="11">
        <f>G4-E4</f>
        <v>30.883686065673828</v>
      </c>
      <c r="J4" s="11">
        <f>F4-B4</f>
        <v>4</v>
      </c>
      <c r="K4" s="12">
        <f>G4-C4</f>
        <v>21.102901458740234</v>
      </c>
      <c r="L4" s="4">
        <f>(F4/D4-1)</f>
        <v>0.66666666666666674</v>
      </c>
      <c r="M4" s="5">
        <f>(F4/B4-1)</f>
        <v>0.36363636363636354</v>
      </c>
    </row>
    <row r="5" spans="1:13" x14ac:dyDescent="0.25">
      <c r="A5" s="3" t="s">
        <v>95</v>
      </c>
      <c r="B5" s="1">
        <v>25</v>
      </c>
      <c r="C5" s="1">
        <v>59.863033294677734</v>
      </c>
      <c r="D5" s="1">
        <v>24</v>
      </c>
      <c r="E5" s="1">
        <v>57.59124755859375</v>
      </c>
      <c r="F5" s="1">
        <v>29</v>
      </c>
      <c r="G5" s="1">
        <v>69.701484680175781</v>
      </c>
      <c r="H5" s="13">
        <f t="shared" ref="H5:I14" si="0">F5-D5</f>
        <v>5</v>
      </c>
      <c r="I5" s="1">
        <f t="shared" si="0"/>
        <v>12.110237121582031</v>
      </c>
      <c r="J5" s="1">
        <f t="shared" ref="J5:K14" si="1">F5-B5</f>
        <v>4</v>
      </c>
      <c r="K5" s="14">
        <f t="shared" si="1"/>
        <v>9.8384513854980469</v>
      </c>
      <c r="L5" s="6">
        <f t="shared" ref="L5:L14" si="2">(F5/D5-1)</f>
        <v>0.20833333333333326</v>
      </c>
      <c r="M5" s="7">
        <f t="shared" ref="M5:M14" si="3">(F5/B5-1)</f>
        <v>0.15999999999999992</v>
      </c>
    </row>
    <row r="6" spans="1:13" x14ac:dyDescent="0.25">
      <c r="A6" s="3" t="s">
        <v>99</v>
      </c>
      <c r="B6" s="1">
        <v>15</v>
      </c>
      <c r="C6" s="1">
        <v>41.652782440185547</v>
      </c>
      <c r="D6" s="1">
        <v>21</v>
      </c>
      <c r="E6" s="1">
        <v>58.557804107666016</v>
      </c>
      <c r="F6" s="1">
        <v>22</v>
      </c>
      <c r="G6" s="1">
        <v>61.421630859375</v>
      </c>
      <c r="H6" s="13">
        <f t="shared" si="0"/>
        <v>1</v>
      </c>
      <c r="I6" s="1">
        <f t="shared" si="0"/>
        <v>2.8638267517089844</v>
      </c>
      <c r="J6" s="1">
        <f t="shared" si="1"/>
        <v>7</v>
      </c>
      <c r="K6" s="14">
        <f t="shared" si="1"/>
        <v>19.768848419189453</v>
      </c>
      <c r="L6" s="6">
        <f t="shared" si="2"/>
        <v>4.7619047619047672E-2</v>
      </c>
      <c r="M6" s="7">
        <f t="shared" si="3"/>
        <v>0.46666666666666656</v>
      </c>
    </row>
    <row r="7" spans="1:13" x14ac:dyDescent="0.25">
      <c r="A7" s="3" t="s">
        <v>90</v>
      </c>
      <c r="B7" s="1">
        <v>13</v>
      </c>
      <c r="C7" s="1">
        <v>35.505542755126953</v>
      </c>
      <c r="D7" s="1">
        <v>8</v>
      </c>
      <c r="E7" s="1">
        <v>21.860313415527344</v>
      </c>
      <c r="F7" s="1">
        <v>20</v>
      </c>
      <c r="G7" s="1">
        <v>54.487003326416016</v>
      </c>
      <c r="H7" s="13">
        <f t="shared" si="0"/>
        <v>12</v>
      </c>
      <c r="I7" s="1">
        <f t="shared" si="0"/>
        <v>32.626689910888672</v>
      </c>
      <c r="J7" s="1">
        <f t="shared" si="1"/>
        <v>7</v>
      </c>
      <c r="K7" s="14">
        <f t="shared" si="1"/>
        <v>18.981460571289063</v>
      </c>
      <c r="L7" s="6">
        <f t="shared" si="2"/>
        <v>1.5</v>
      </c>
      <c r="M7" s="7">
        <f t="shared" si="3"/>
        <v>0.53846153846153855</v>
      </c>
    </row>
    <row r="8" spans="1:13" x14ac:dyDescent="0.25">
      <c r="A8" s="3" t="s">
        <v>97</v>
      </c>
      <c r="B8" s="1">
        <v>13</v>
      </c>
      <c r="C8" s="1">
        <v>42.020881652832031</v>
      </c>
      <c r="D8" s="1">
        <v>19</v>
      </c>
      <c r="E8" s="1">
        <v>61.423076629638672</v>
      </c>
      <c r="F8" s="1">
        <v>14</v>
      </c>
      <c r="G8" s="1">
        <v>45.245944976806641</v>
      </c>
      <c r="H8" s="13">
        <f t="shared" si="0"/>
        <v>-5</v>
      </c>
      <c r="I8" s="1">
        <f t="shared" si="0"/>
        <v>-16.177131652832031</v>
      </c>
      <c r="J8" s="1">
        <f t="shared" si="1"/>
        <v>1</v>
      </c>
      <c r="K8" s="14">
        <f t="shared" si="1"/>
        <v>3.2250633239746094</v>
      </c>
      <c r="L8" s="6">
        <f t="shared" si="2"/>
        <v>-0.26315789473684215</v>
      </c>
      <c r="M8" s="7">
        <f t="shared" si="3"/>
        <v>7.6923076923076872E-2</v>
      </c>
    </row>
    <row r="9" spans="1:13" x14ac:dyDescent="0.25">
      <c r="A9" s="3" t="s">
        <v>92</v>
      </c>
      <c r="B9" s="1">
        <v>20</v>
      </c>
      <c r="C9" s="1">
        <v>31.474254608154297</v>
      </c>
      <c r="D9" s="1">
        <v>8</v>
      </c>
      <c r="E9" s="1">
        <v>12.604181289672852</v>
      </c>
      <c r="F9" s="1">
        <v>21</v>
      </c>
      <c r="G9" s="1">
        <v>33.169589996337891</v>
      </c>
      <c r="H9" s="13">
        <f t="shared" si="0"/>
        <v>13</v>
      </c>
      <c r="I9" s="1">
        <f t="shared" si="0"/>
        <v>20.565408706665039</v>
      </c>
      <c r="J9" s="1">
        <f t="shared" si="1"/>
        <v>1</v>
      </c>
      <c r="K9" s="14">
        <f t="shared" si="1"/>
        <v>1.6953353881835938</v>
      </c>
      <c r="L9" s="6">
        <f t="shared" si="2"/>
        <v>1.625</v>
      </c>
      <c r="M9" s="7">
        <f t="shared" si="3"/>
        <v>5.0000000000000044E-2</v>
      </c>
    </row>
    <row r="10" spans="1:13" x14ac:dyDescent="0.25">
      <c r="A10" s="3" t="s">
        <v>93</v>
      </c>
      <c r="B10" s="1">
        <v>17</v>
      </c>
      <c r="C10" s="1">
        <v>44.463043212890625</v>
      </c>
      <c r="D10" s="1">
        <v>8</v>
      </c>
      <c r="E10" s="1">
        <v>21.010059356689453</v>
      </c>
      <c r="F10" s="1">
        <v>12</v>
      </c>
      <c r="G10" s="1">
        <v>31.617219924926758</v>
      </c>
      <c r="H10" s="13">
        <f t="shared" si="0"/>
        <v>4</v>
      </c>
      <c r="I10" s="1">
        <f t="shared" si="0"/>
        <v>10.607160568237305</v>
      </c>
      <c r="J10" s="1">
        <f t="shared" si="1"/>
        <v>-5</v>
      </c>
      <c r="K10" s="14">
        <f t="shared" si="1"/>
        <v>-12.845823287963867</v>
      </c>
      <c r="L10" s="6">
        <f t="shared" si="2"/>
        <v>0.5</v>
      </c>
      <c r="M10" s="7">
        <f t="shared" si="3"/>
        <v>-0.29411764705882348</v>
      </c>
    </row>
    <row r="11" spans="1:13" x14ac:dyDescent="0.25">
      <c r="A11" s="3" t="s">
        <v>89</v>
      </c>
      <c r="B11" s="1">
        <v>78</v>
      </c>
      <c r="C11" s="1">
        <v>34.950305938720703</v>
      </c>
      <c r="D11" s="1">
        <v>76</v>
      </c>
      <c r="E11" s="1">
        <v>33.853610992431641</v>
      </c>
      <c r="F11" s="1">
        <v>60</v>
      </c>
      <c r="G11" s="1">
        <v>26.712730407714844</v>
      </c>
      <c r="H11" s="13">
        <f t="shared" si="0"/>
        <v>-16</v>
      </c>
      <c r="I11" s="1">
        <f t="shared" si="0"/>
        <v>-7.1408805847167969</v>
      </c>
      <c r="J11" s="1">
        <f t="shared" si="1"/>
        <v>-18</v>
      </c>
      <c r="K11" s="14">
        <f t="shared" si="1"/>
        <v>-8.2375755310058594</v>
      </c>
      <c r="L11" s="6">
        <f t="shared" si="2"/>
        <v>-0.21052631578947367</v>
      </c>
      <c r="M11" s="7">
        <f t="shared" si="3"/>
        <v>-0.23076923076923073</v>
      </c>
    </row>
    <row r="12" spans="1:13" x14ac:dyDescent="0.25">
      <c r="A12" s="3" t="s">
        <v>91</v>
      </c>
      <c r="B12" s="1">
        <v>18</v>
      </c>
      <c r="C12" s="1">
        <v>30.834589004516602</v>
      </c>
      <c r="D12" s="1">
        <v>20</v>
      </c>
      <c r="E12" s="1">
        <v>34.451278686523438</v>
      </c>
      <c r="F12" s="1">
        <v>15</v>
      </c>
      <c r="G12" s="1">
        <v>25.914793014526367</v>
      </c>
      <c r="H12" s="13">
        <f t="shared" si="0"/>
        <v>-5</v>
      </c>
      <c r="I12" s="1">
        <f t="shared" si="0"/>
        <v>-8.5364856719970703</v>
      </c>
      <c r="J12" s="1">
        <f t="shared" si="1"/>
        <v>-3</v>
      </c>
      <c r="K12" s="14">
        <f t="shared" si="1"/>
        <v>-4.9197959899902344</v>
      </c>
      <c r="L12" s="6">
        <f t="shared" si="2"/>
        <v>-0.25</v>
      </c>
      <c r="M12" s="7">
        <f t="shared" si="3"/>
        <v>-0.16666666666666663</v>
      </c>
    </row>
    <row r="13" spans="1:13" x14ac:dyDescent="0.25">
      <c r="A13" s="3" t="s">
        <v>98</v>
      </c>
      <c r="B13" s="1">
        <v>10</v>
      </c>
      <c r="C13" s="1">
        <v>23.261764526367188</v>
      </c>
      <c r="D13" s="1">
        <v>8</v>
      </c>
      <c r="E13" s="1">
        <v>18.698579788208008</v>
      </c>
      <c r="F13" s="1">
        <v>4</v>
      </c>
      <c r="G13" s="1">
        <v>9.3681201934814453</v>
      </c>
      <c r="H13" s="13">
        <f t="shared" si="0"/>
        <v>-4</v>
      </c>
      <c r="I13" s="1">
        <f t="shared" si="0"/>
        <v>-9.3304595947265625</v>
      </c>
      <c r="J13" s="1">
        <f t="shared" si="1"/>
        <v>-6</v>
      </c>
      <c r="K13" s="14">
        <f t="shared" si="1"/>
        <v>-13.893644332885742</v>
      </c>
      <c r="L13" s="6">
        <f t="shared" si="2"/>
        <v>-0.5</v>
      </c>
      <c r="M13" s="7">
        <f t="shared" si="3"/>
        <v>-0.6</v>
      </c>
    </row>
    <row r="14" spans="1:13" ht="15.75" thickBot="1" x14ac:dyDescent="0.3">
      <c r="A14" s="3" t="s">
        <v>94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5">
        <f t="shared" si="0"/>
        <v>0</v>
      </c>
      <c r="I14" s="16">
        <f t="shared" si="0"/>
        <v>0</v>
      </c>
      <c r="J14" s="16">
        <f t="shared" si="1"/>
        <v>0</v>
      </c>
      <c r="K14" s="17">
        <f t="shared" si="1"/>
        <v>0</v>
      </c>
      <c r="L14" s="8" t="e">
        <f t="shared" si="2"/>
        <v>#DIV/0!</v>
      </c>
      <c r="M14" s="9" t="e">
        <f t="shared" si="3"/>
        <v>#DIV/0!</v>
      </c>
    </row>
    <row r="15" spans="1:13" ht="15.75" thickBot="1" x14ac:dyDescent="0.3">
      <c r="A15" s="3" t="s">
        <v>117</v>
      </c>
      <c r="B15" s="1">
        <f>SUM(B4:B14)</f>
        <v>220</v>
      </c>
      <c r="C15" s="1"/>
      <c r="D15" s="1">
        <f>SUM(D4:D14)</f>
        <v>201</v>
      </c>
      <c r="E15" s="1"/>
      <c r="F15" s="1">
        <f>SUM(F4:F14)</f>
        <v>212</v>
      </c>
      <c r="G15" s="1"/>
      <c r="H15" s="15">
        <f t="shared" ref="H15" si="4">F15-D15</f>
        <v>11</v>
      </c>
      <c r="I15" s="16"/>
      <c r="J15" s="16">
        <f t="shared" ref="J15" si="5">F15-B15</f>
        <v>-8</v>
      </c>
      <c r="K15" s="17"/>
      <c r="L15" s="6">
        <f t="shared" ref="L15" si="6">(F15/D15-1)</f>
        <v>5.4726368159204064E-2</v>
      </c>
      <c r="M15" s="7">
        <f t="shared" ref="M15" si="7">(F15/B15-1)</f>
        <v>-3.6363636363636376E-2</v>
      </c>
    </row>
    <row r="16" spans="1:13" x14ac:dyDescent="0.25">
      <c r="B16" s="1"/>
      <c r="C16" s="1"/>
      <c r="D16" s="1"/>
      <c r="E16" s="1"/>
      <c r="F16" s="1"/>
      <c r="G16" s="1"/>
      <c r="H16" s="21"/>
      <c r="I16" s="21"/>
      <c r="J16" s="20"/>
      <c r="K16" s="20"/>
      <c r="L16" s="21"/>
      <c r="M16" s="20"/>
    </row>
    <row r="17" spans="8:13" x14ac:dyDescent="0.25">
      <c r="H17" s="2"/>
      <c r="I17" s="2"/>
      <c r="J17" s="2"/>
      <c r="K17" s="2"/>
      <c r="L17" s="2"/>
      <c r="M17" s="2"/>
    </row>
  </sheetData>
  <mergeCells count="7">
    <mergeCell ref="B2:C2"/>
    <mergeCell ref="D2:E2"/>
    <mergeCell ref="F2:G2"/>
    <mergeCell ref="H1:K1"/>
    <mergeCell ref="L1:M1"/>
    <mergeCell ref="H2:I2"/>
    <mergeCell ref="J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1A00C-B07C-4F51-9662-C4006C16AEF3}">
  <dimension ref="A2:D20"/>
  <sheetViews>
    <sheetView workbookViewId="0">
      <selection activeCell="J27" sqref="J27"/>
    </sheetView>
  </sheetViews>
  <sheetFormatPr defaultRowHeight="15" x14ac:dyDescent="0.25"/>
  <cols>
    <col min="1" max="1" width="23.5703125" customWidth="1"/>
    <col min="2" max="2" width="16.42578125" customWidth="1"/>
    <col min="3" max="3" width="15.85546875" customWidth="1"/>
  </cols>
  <sheetData>
    <row r="2" spans="1:4" x14ac:dyDescent="0.25">
      <c r="A2" s="3" t="s">
        <v>119</v>
      </c>
    </row>
    <row r="3" spans="1:4" ht="28.35" customHeight="1" x14ac:dyDescent="0.25">
      <c r="A3" s="30"/>
      <c r="B3" s="35" t="s">
        <v>106</v>
      </c>
      <c r="C3" s="42" t="s">
        <v>120</v>
      </c>
      <c r="D3" s="42"/>
    </row>
    <row r="4" spans="1:4" ht="28.35" customHeight="1" x14ac:dyDescent="0.25">
      <c r="A4" s="31"/>
      <c r="B4" s="32" t="str">
        <f>'Indbrud i beboelser-Hovedstaden'!F3</f>
        <v>Antal_2025K1</v>
      </c>
      <c r="C4" s="33" t="s">
        <v>104</v>
      </c>
      <c r="D4" s="33" t="s">
        <v>122</v>
      </c>
    </row>
    <row r="5" spans="1:4" ht="28.35" customHeight="1" x14ac:dyDescent="0.25">
      <c r="A5" s="26" t="str">
        <f>'Indbrud i beboelser-Hovedstaden'!A34</f>
        <v>Region Hovedstaden</v>
      </c>
      <c r="B5" s="29">
        <f>'Indbrud i beboelser-Hovedstaden'!F34</f>
        <v>1259</v>
      </c>
      <c r="C5" s="29">
        <f>'Indbrud i beboelser-Hovedstaden'!J34</f>
        <v>113</v>
      </c>
      <c r="D5" s="29">
        <f>'Indbrud i beboelser-Hovedstaden'!M34*100</f>
        <v>9.8603839441535825</v>
      </c>
    </row>
    <row r="6" spans="1:4" ht="28.35" customHeight="1" x14ac:dyDescent="0.25">
      <c r="A6" s="27" t="str">
        <f>'Indbrud i beboelser-Sjælland'!A21</f>
        <v>Region Sjælland</v>
      </c>
      <c r="B6" s="28">
        <f>'Indbrud i beboelser-Sjælland'!F21</f>
        <v>485</v>
      </c>
      <c r="C6" s="28">
        <f>'Indbrud i beboelser-Sjælland'!J21</f>
        <v>146</v>
      </c>
      <c r="D6" s="28">
        <f>'Indbrud i beboelser-Sjælland'!M21*100</f>
        <v>43.067846607669622</v>
      </c>
    </row>
    <row r="7" spans="1:4" ht="28.35" customHeight="1" x14ac:dyDescent="0.25">
      <c r="A7" s="26" t="str">
        <f>'Indbrud i beboelser-Syddanmark'!A26</f>
        <v>Region Syddanmark</v>
      </c>
      <c r="B7" s="29">
        <f>'Indbrud i beboelser-Syddanmark'!F26</f>
        <v>779</v>
      </c>
      <c r="C7" s="29">
        <f>'Indbrud i beboelser-Syddanmark'!J26</f>
        <v>37</v>
      </c>
      <c r="D7" s="29">
        <f>'Indbrud i beboelser-Syddanmark'!M26*100</f>
        <v>4.9865229110512166</v>
      </c>
    </row>
    <row r="8" spans="1:4" ht="28.35" customHeight="1" x14ac:dyDescent="0.25">
      <c r="A8" s="27" t="str">
        <f>'Indbrud i beboelser-Midtjylland'!A23</f>
        <v>Region Midtjylland</v>
      </c>
      <c r="B8" s="28">
        <f>'Indbrud i beboelser-Midtjylland'!F23</f>
        <v>969</v>
      </c>
      <c r="C8" s="28">
        <f>'Indbrud i beboelser-Midtjylland'!J23</f>
        <v>-19</v>
      </c>
      <c r="D8" s="28">
        <f>'Indbrud i beboelser-Midtjylland'!M23*100</f>
        <v>-1.9230769230769273</v>
      </c>
    </row>
    <row r="9" spans="1:4" ht="28.35" customHeight="1" x14ac:dyDescent="0.25">
      <c r="A9" s="26" t="str">
        <f>'Indbrud i beboelser-Nordjylland'!A15</f>
        <v>Region Nordjylland</v>
      </c>
      <c r="B9" s="29">
        <f>'Indbrud i beboelser-Nordjylland'!F15</f>
        <v>212</v>
      </c>
      <c r="C9" s="29">
        <f>'Indbrud i beboelser-Nordjylland'!J15</f>
        <v>-8</v>
      </c>
      <c r="D9" s="29">
        <f>'Indbrud i beboelser-Nordjylland'!M15*100</f>
        <v>-3.6363636363636376</v>
      </c>
    </row>
    <row r="10" spans="1:4" ht="28.35" customHeight="1" x14ac:dyDescent="0.25">
      <c r="A10" s="34" t="s">
        <v>123</v>
      </c>
      <c r="B10" s="36">
        <f>SUM(B5:B9)</f>
        <v>3704</v>
      </c>
      <c r="C10" s="36">
        <f>SUM(C5:C9)</f>
        <v>269</v>
      </c>
      <c r="D10" s="36">
        <f>(C10/(B10-C10))*100</f>
        <v>7.8311499272197969</v>
      </c>
    </row>
    <row r="13" spans="1:4" ht="28.35" customHeight="1" x14ac:dyDescent="0.25"/>
    <row r="14" spans="1:4" ht="28.35" customHeight="1" x14ac:dyDescent="0.25"/>
    <row r="15" spans="1:4" ht="28.35" customHeight="1" x14ac:dyDescent="0.25"/>
    <row r="16" spans="1:4" ht="28.35" customHeight="1" x14ac:dyDescent="0.25"/>
    <row r="17" ht="28.35" customHeight="1" x14ac:dyDescent="0.25"/>
    <row r="18" ht="28.35" customHeight="1" x14ac:dyDescent="0.25"/>
    <row r="19" ht="28.35" customHeight="1" x14ac:dyDescent="0.25"/>
    <row r="20" ht="28.35" customHeight="1" x14ac:dyDescent="0.25"/>
  </sheetData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Indbrud i beboelser-Hovedstaden</vt:lpstr>
      <vt:lpstr>Indbrud i beboelser-Sjælland</vt:lpstr>
      <vt:lpstr>Indbrud i beboelser-Syddanmark</vt:lpstr>
      <vt:lpstr>Indbrud i beboelser-Midtjylland</vt:lpstr>
      <vt:lpstr>Indbrud i beboelser-Nordjylland</vt:lpstr>
      <vt:lpstr>Regioner_tabeller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Have Rundager</dc:creator>
  <cp:lastModifiedBy>Birgitte Hougaard</cp:lastModifiedBy>
  <dcterms:created xsi:type="dcterms:W3CDTF">2015-06-05T18:19:34Z</dcterms:created>
  <dcterms:modified xsi:type="dcterms:W3CDTF">2025-04-29T08:19:47Z</dcterms:modified>
</cp:coreProperties>
</file>