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mdk-my.sharepoint.com/personal/mbp_fdm_dk/Documents/Skrivebord/Kommunale p-indtægter 2025/"/>
    </mc:Choice>
  </mc:AlternateContent>
  <xr:revisionPtr revIDLastSave="1" documentId="8_{99E49E0F-85DF-4C53-8A9A-27F8516BCA1D}" xr6:coauthVersionLast="47" xr6:coauthVersionMax="47" xr10:uidLastSave="{4CF5FA4B-0AE7-4CA3-8C4C-D8A22B9731AB}"/>
  <bookViews>
    <workbookView xWindow="40980" yWindow="2670" windowWidth="28800" windowHeight="15285" activeTab="2" xr2:uid="{C27989A6-8657-468C-A444-C274ED626F21}"/>
  </bookViews>
  <sheets>
    <sheet name="Sjælland" sheetId="1" r:id="rId1"/>
    <sheet name="Bornholm" sheetId="9" r:id="rId2"/>
    <sheet name="Hovedstaden" sheetId="8" r:id="rId3"/>
    <sheet name="Fyn" sheetId="2" r:id="rId4"/>
    <sheet name="Østjylland" sheetId="3" r:id="rId5"/>
    <sheet name="Nordjylland" sheetId="4" r:id="rId6"/>
    <sheet name="Midtjylland" sheetId="5" r:id="rId7"/>
    <sheet name="Trekanten" sheetId="6" r:id="rId8"/>
    <sheet name="Syd- og Sønderjylland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8" l="1"/>
  <c r="B19" i="8" l="1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11" i="7"/>
  <c r="B10" i="7"/>
  <c r="B9" i="7"/>
  <c r="B8" i="7"/>
  <c r="B7" i="7"/>
  <c r="B6" i="7"/>
  <c r="B5" i="7"/>
  <c r="B4" i="7"/>
  <c r="B2" i="7"/>
  <c r="B6" i="6"/>
  <c r="B4" i="6"/>
  <c r="B3" i="6"/>
  <c r="B2" i="6"/>
  <c r="B5" i="5"/>
  <c r="B4" i="5"/>
  <c r="B3" i="5"/>
  <c r="B2" i="5"/>
  <c r="B5" i="4"/>
  <c r="B4" i="4"/>
  <c r="B3" i="4"/>
  <c r="B2" i="4"/>
  <c r="B7" i="3"/>
  <c r="B6" i="3"/>
  <c r="B5" i="3"/>
  <c r="B4" i="3"/>
  <c r="B3" i="3"/>
  <c r="B2" i="3"/>
  <c r="B8" i="2"/>
  <c r="B7" i="2"/>
  <c r="B6" i="2"/>
  <c r="B5" i="2"/>
  <c r="B4" i="2"/>
  <c r="B3" i="2"/>
  <c r="B2" i="2"/>
  <c r="B2" i="8"/>
  <c r="B11" i="1"/>
  <c r="B10" i="1"/>
  <c r="B9" i="1"/>
  <c r="B8" i="1"/>
  <c r="B7" i="1"/>
  <c r="B5" i="1"/>
  <c r="B4" i="1"/>
  <c r="B3" i="1"/>
  <c r="B2" i="1"/>
  <c r="D3" i="7"/>
  <c r="B3" i="7" s="1"/>
  <c r="D5" i="6"/>
  <c r="B5" i="6" s="1"/>
  <c r="C2" i="9"/>
  <c r="B2" i="9" s="1"/>
  <c r="D6" i="1"/>
  <c r="B6" i="1" s="1"/>
</calcChain>
</file>

<file path=xl/sharedStrings.xml><?xml version="1.0" encoding="utf-8"?>
<sst xmlns="http://schemas.openxmlformats.org/spreadsheetml/2006/main" count="154" uniqueCount="67">
  <si>
    <t>Kommune</t>
  </si>
  <si>
    <t>Køge</t>
  </si>
  <si>
    <t>Roskilde</t>
  </si>
  <si>
    <t>Næstved</t>
  </si>
  <si>
    <t>Holbæk*</t>
  </si>
  <si>
    <t>Ringsted*</t>
  </si>
  <si>
    <t>Guldborgsund</t>
  </si>
  <si>
    <t>Lolland*</t>
  </si>
  <si>
    <t>Vordingborg*</t>
  </si>
  <si>
    <t>Odense</t>
  </si>
  <si>
    <t>Svendborg</t>
  </si>
  <si>
    <t>Faaborg-Midtfyn</t>
  </si>
  <si>
    <t>Kerteminde*</t>
  </si>
  <si>
    <t>Assens*</t>
  </si>
  <si>
    <t>Nordfyn*</t>
  </si>
  <si>
    <t>Aarhus</t>
  </si>
  <si>
    <t>Silkeborg</t>
  </si>
  <si>
    <t>Syddjurs*</t>
  </si>
  <si>
    <t>Norddjurs*</t>
  </si>
  <si>
    <t>Mariagerfjord*</t>
  </si>
  <si>
    <t>Aalborg</t>
  </si>
  <si>
    <t>Frederikshavn</t>
  </si>
  <si>
    <t>Vesthimmerland*</t>
  </si>
  <si>
    <t>Viborg</t>
  </si>
  <si>
    <t>Billund*</t>
  </si>
  <si>
    <t>Varde*</t>
  </si>
  <si>
    <t>Vejle</t>
  </si>
  <si>
    <t>Kolding</t>
  </si>
  <si>
    <t>Horsens</t>
  </si>
  <si>
    <t>Fredericia</t>
  </si>
  <si>
    <t>Esbjerg</t>
  </si>
  <si>
    <t>Aabenraa*</t>
  </si>
  <si>
    <t>Sønderborg*</t>
  </si>
  <si>
    <t>Haderslev*</t>
  </si>
  <si>
    <t>Tønder*</t>
  </si>
  <si>
    <t>Fanø*</t>
  </si>
  <si>
    <t>København</t>
  </si>
  <si>
    <t>Frederiksberg</t>
  </si>
  <si>
    <t>Tårnby</t>
  </si>
  <si>
    <t>Gentofte*</t>
  </si>
  <si>
    <t>Brøndby*</t>
  </si>
  <si>
    <t>Gladsaxe*</t>
  </si>
  <si>
    <t>Herlev*</t>
  </si>
  <si>
    <t>Hvidovre*</t>
  </si>
  <si>
    <t>Glostrup*</t>
  </si>
  <si>
    <t>Ballerup*</t>
  </si>
  <si>
    <t>Ishøj*</t>
  </si>
  <si>
    <t>Frederikssund*</t>
  </si>
  <si>
    <t>Randers &amp; Favrskov</t>
  </si>
  <si>
    <t>Hillerød</t>
  </si>
  <si>
    <t>Lyngby-Taarbæk</t>
  </si>
  <si>
    <t>** afrundet til nærmeste halve</t>
  </si>
  <si>
    <t>Bornholm</t>
  </si>
  <si>
    <t>Betalingsparkering</t>
  </si>
  <si>
    <t>Parkeringskontrol</t>
  </si>
  <si>
    <t>* Har ikke betalingsparkering</t>
  </si>
  <si>
    <t>*Kun ikke betalingsparkering</t>
  </si>
  <si>
    <t>Helsingør</t>
  </si>
  <si>
    <t>Høje-Taastrup*</t>
  </si>
  <si>
    <t>Middelfart*</t>
  </si>
  <si>
    <t>Samlede bruttoindtægt 2025</t>
  </si>
  <si>
    <t>Ændring i pct. i ft. 2024**</t>
  </si>
  <si>
    <t>Klageprocent</t>
  </si>
  <si>
    <t>Antal klager over p-afgift 2025</t>
  </si>
  <si>
    <t>Antal p-afgifter i 2025</t>
  </si>
  <si>
    <t>Antal p-afgifter 2025</t>
  </si>
  <si>
    <t>Slagelse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</si>
</sst>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.&quot;;[Red]\-#,##0\ &quot;kr.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vertical="center"/>
    </xf>
    <xf numFmtId="6" fontId="0" fillId="0" borderId="0" xfId="0" applyNumberFormat="1"/>
    <xf numFmtId="9" fontId="0" fillId="0" borderId="0" xfId="0" applyNumberFormat="1"/>
    <xf numFmtId="10" fontId="0" fillId="0" borderId="0" xfId="0" applyNumberForma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165D-309F-48E3-84BF-B6A5777133CF}">
  <dimension ref="A1:H14"/>
  <sheetViews>
    <sheetView workbookViewId="0">
      <selection activeCell="A6" sqref="A6"/>
    </sheetView>
  </sheetViews>
  <sheetFormatPr defaultRowHeight="15" x14ac:dyDescent="0.25"/>
  <cols>
    <col min="1" max="1" width="15.85546875" customWidth="1"/>
    <col min="2" max="2" width="27" customWidth="1"/>
    <col min="3" max="4" width="22.140625" customWidth="1"/>
    <col min="5" max="5" width="25.42578125" customWidth="1"/>
    <col min="6" max="6" width="22.140625" customWidth="1"/>
    <col min="7" max="7" width="30.285156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64</v>
      </c>
      <c r="G1" s="1" t="s">
        <v>63</v>
      </c>
      <c r="H1" s="1" t="s">
        <v>62</v>
      </c>
    </row>
    <row r="2" spans="1:8" x14ac:dyDescent="0.25">
      <c r="A2" t="s">
        <v>1</v>
      </c>
      <c r="B2" s="2">
        <f t="shared" ref="B2:B11" si="0">C2+D2</f>
        <v>11640452</v>
      </c>
      <c r="C2" s="2">
        <v>6423450</v>
      </c>
      <c r="D2" s="2">
        <v>5217002</v>
      </c>
      <c r="E2" s="6">
        <v>-0.05</v>
      </c>
      <c r="F2">
        <v>11158</v>
      </c>
      <c r="G2" s="2">
        <v>756</v>
      </c>
      <c r="H2" s="6">
        <v>6.8000000000000005E-2</v>
      </c>
    </row>
    <row r="3" spans="1:8" x14ac:dyDescent="0.25">
      <c r="A3" t="s">
        <v>2</v>
      </c>
      <c r="B3" s="2">
        <f t="shared" si="0"/>
        <v>7264393</v>
      </c>
      <c r="C3" s="8">
        <v>2711732</v>
      </c>
      <c r="D3" s="8">
        <v>4552661</v>
      </c>
      <c r="E3" s="5">
        <v>0.15</v>
      </c>
      <c r="F3">
        <v>5213</v>
      </c>
      <c r="G3">
        <v>508</v>
      </c>
      <c r="H3" s="6">
        <v>9.7000000000000003E-2</v>
      </c>
    </row>
    <row r="4" spans="1:8" x14ac:dyDescent="0.25">
      <c r="A4" t="s">
        <v>57</v>
      </c>
      <c r="B4" s="2">
        <f t="shared" si="0"/>
        <v>7517000</v>
      </c>
      <c r="C4" s="8">
        <v>3353000</v>
      </c>
      <c r="D4" s="2">
        <v>4164000</v>
      </c>
      <c r="E4" s="6">
        <v>0.14000000000000001</v>
      </c>
      <c r="F4">
        <v>6002</v>
      </c>
      <c r="G4">
        <v>366</v>
      </c>
      <c r="H4" s="6">
        <v>6.0999999999999999E-2</v>
      </c>
    </row>
    <row r="5" spans="1:8" x14ac:dyDescent="0.25">
      <c r="A5" t="s">
        <v>3</v>
      </c>
      <c r="B5" s="2">
        <f t="shared" si="0"/>
        <v>3013771</v>
      </c>
      <c r="C5" s="2">
        <v>2058873</v>
      </c>
      <c r="D5" s="2">
        <v>954898</v>
      </c>
      <c r="E5" s="6">
        <v>0.13500000000000001</v>
      </c>
      <c r="F5">
        <v>4138</v>
      </c>
      <c r="G5" s="2">
        <v>195</v>
      </c>
      <c r="H5" s="6">
        <v>4.7E-2</v>
      </c>
    </row>
    <row r="6" spans="1:8" x14ac:dyDescent="0.25">
      <c r="A6" t="s">
        <v>66</v>
      </c>
      <c r="B6" s="2">
        <f t="shared" si="0"/>
        <v>2522457</v>
      </c>
      <c r="C6" s="8">
        <v>2431415</v>
      </c>
      <c r="D6" s="8">
        <f>17292+(59000*1.25)</f>
        <v>91042</v>
      </c>
      <c r="E6" s="5">
        <v>-0.39</v>
      </c>
      <c r="F6">
        <v>4701</v>
      </c>
      <c r="G6">
        <v>31</v>
      </c>
      <c r="H6" s="6">
        <v>7.0000000000000001E-3</v>
      </c>
    </row>
    <row r="7" spans="1:8" x14ac:dyDescent="0.25">
      <c r="A7" t="s">
        <v>4</v>
      </c>
      <c r="B7" s="2">
        <f t="shared" si="0"/>
        <v>2341144</v>
      </c>
      <c r="C7" s="8">
        <v>2341144</v>
      </c>
      <c r="D7" s="4">
        <v>0</v>
      </c>
      <c r="E7" s="6">
        <v>0.23</v>
      </c>
      <c r="F7">
        <v>4746</v>
      </c>
      <c r="G7">
        <v>13</v>
      </c>
      <c r="H7" s="6">
        <v>3.0000000000000001E-3</v>
      </c>
    </row>
    <row r="8" spans="1:8" x14ac:dyDescent="0.25">
      <c r="A8" t="s">
        <v>5</v>
      </c>
      <c r="B8" s="2">
        <f t="shared" si="0"/>
        <v>1025528</v>
      </c>
      <c r="C8" s="2">
        <v>1025528</v>
      </c>
      <c r="D8" s="4">
        <v>0</v>
      </c>
      <c r="E8" s="5">
        <v>-0.28999999999999998</v>
      </c>
      <c r="F8">
        <v>1912</v>
      </c>
      <c r="G8">
        <v>104</v>
      </c>
      <c r="H8" s="6">
        <v>5.3999999999999999E-2</v>
      </c>
    </row>
    <row r="9" spans="1:8" x14ac:dyDescent="0.25">
      <c r="A9" t="s">
        <v>6</v>
      </c>
      <c r="B9" s="2">
        <f t="shared" si="0"/>
        <v>634950</v>
      </c>
      <c r="C9" s="8">
        <v>604350</v>
      </c>
      <c r="D9" s="8">
        <v>30600</v>
      </c>
      <c r="E9" s="6">
        <v>0.4</v>
      </c>
      <c r="F9">
        <v>1187</v>
      </c>
      <c r="G9">
        <v>69</v>
      </c>
      <c r="H9" s="6">
        <v>5.8000000000000003E-2</v>
      </c>
    </row>
    <row r="10" spans="1:8" x14ac:dyDescent="0.25">
      <c r="A10" t="s">
        <v>7</v>
      </c>
      <c r="B10" s="2">
        <f t="shared" si="0"/>
        <v>74460</v>
      </c>
      <c r="C10" s="2">
        <v>74460</v>
      </c>
      <c r="D10" s="4">
        <v>0</v>
      </c>
      <c r="E10" s="5">
        <v>-0.46</v>
      </c>
      <c r="F10">
        <v>146</v>
      </c>
      <c r="G10">
        <v>22</v>
      </c>
      <c r="H10" s="6">
        <v>0.151</v>
      </c>
    </row>
    <row r="11" spans="1:8" x14ac:dyDescent="0.25">
      <c r="A11" t="s">
        <v>8</v>
      </c>
      <c r="B11" s="2">
        <f t="shared" si="0"/>
        <v>673200</v>
      </c>
      <c r="C11" s="8">
        <v>673200</v>
      </c>
      <c r="D11" s="4">
        <v>0</v>
      </c>
      <c r="E11" s="6">
        <v>-0.155</v>
      </c>
      <c r="F11">
        <v>1288</v>
      </c>
      <c r="G11">
        <v>65</v>
      </c>
      <c r="H11" s="5">
        <v>0.05</v>
      </c>
    </row>
    <row r="13" spans="1:8" x14ac:dyDescent="0.25">
      <c r="A13" s="3" t="s">
        <v>55</v>
      </c>
    </row>
    <row r="14" spans="1:8" x14ac:dyDescent="0.25">
      <c r="A14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229E-948A-45E3-9DE7-EC8B6007BA3D}">
  <dimension ref="A1:H4"/>
  <sheetViews>
    <sheetView workbookViewId="0">
      <selection activeCell="H2" sqref="H2"/>
    </sheetView>
  </sheetViews>
  <sheetFormatPr defaultRowHeight="15" x14ac:dyDescent="0.25"/>
  <cols>
    <col min="1" max="1" width="13.42578125" customWidth="1"/>
    <col min="2" max="2" width="31.140625" customWidth="1"/>
    <col min="3" max="4" width="26.85546875" customWidth="1"/>
    <col min="5" max="5" width="26.7109375" customWidth="1"/>
    <col min="6" max="6" width="23.140625" customWidth="1"/>
    <col min="7" max="7" width="36.140625" customWidth="1"/>
    <col min="8" max="8" width="28.710937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52</v>
      </c>
      <c r="B2" s="4">
        <f>C2+D2</f>
        <v>2142763</v>
      </c>
      <c r="C2" s="2">
        <f>1020+135150+2040+189210+3750+3750+398820+299880+34680</f>
        <v>1068300</v>
      </c>
      <c r="D2" s="2">
        <v>1074463</v>
      </c>
      <c r="E2" s="5">
        <v>-0.28999999999999998</v>
      </c>
      <c r="F2">
        <v>2234</v>
      </c>
      <c r="G2">
        <v>139</v>
      </c>
      <c r="H2" s="6">
        <v>6.2E-2</v>
      </c>
    </row>
    <row r="4" spans="1:8" x14ac:dyDescent="0.25">
      <c r="A4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5C00-D5AD-41DF-9337-7D5AFF4647DC}">
  <dimension ref="A1:H22"/>
  <sheetViews>
    <sheetView tabSelected="1" workbookViewId="0">
      <selection activeCell="H17" sqref="H17"/>
    </sheetView>
  </sheetViews>
  <sheetFormatPr defaultRowHeight="15" x14ac:dyDescent="0.25"/>
  <cols>
    <col min="1" max="1" width="16.85546875" customWidth="1"/>
    <col min="2" max="2" width="27.7109375" customWidth="1"/>
    <col min="3" max="4" width="28.28515625" customWidth="1"/>
    <col min="5" max="5" width="28" customWidth="1"/>
    <col min="6" max="6" width="21.140625" customWidth="1"/>
    <col min="7" max="7" width="27.28515625" customWidth="1"/>
    <col min="8" max="8" width="18.710937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36</v>
      </c>
      <c r="B2" s="2">
        <f t="shared" ref="B2:B19" si="0">C2+D2</f>
        <v>875400000</v>
      </c>
      <c r="C2" s="8">
        <v>182700000</v>
      </c>
      <c r="D2" s="8">
        <v>692700000</v>
      </c>
      <c r="E2" s="5">
        <v>0.22</v>
      </c>
      <c r="F2">
        <v>326785</v>
      </c>
      <c r="G2">
        <v>36285</v>
      </c>
      <c r="H2" s="6">
        <v>0.111</v>
      </c>
    </row>
    <row r="3" spans="1:8" x14ac:dyDescent="0.25">
      <c r="A3" t="s">
        <v>37</v>
      </c>
      <c r="B3" s="2">
        <f>C3+D3</f>
        <v>115736597</v>
      </c>
      <c r="C3" s="8">
        <v>19922840</v>
      </c>
      <c r="D3" s="8">
        <v>95813757</v>
      </c>
      <c r="E3" s="5">
        <v>-0.01</v>
      </c>
      <c r="F3">
        <v>39322</v>
      </c>
      <c r="G3">
        <v>2702</v>
      </c>
      <c r="H3" s="6">
        <v>6.9000000000000006E-2</v>
      </c>
    </row>
    <row r="4" spans="1:8" x14ac:dyDescent="0.25">
      <c r="A4" t="s">
        <v>1</v>
      </c>
      <c r="B4" s="2">
        <f t="shared" si="0"/>
        <v>11640452</v>
      </c>
      <c r="C4" s="2">
        <v>6423450</v>
      </c>
      <c r="D4" s="2">
        <v>5217002</v>
      </c>
      <c r="E4" s="6">
        <v>-0.05</v>
      </c>
      <c r="F4" s="2">
        <v>11158</v>
      </c>
      <c r="G4" s="2">
        <v>756</v>
      </c>
      <c r="H4" s="6">
        <v>6.8000000000000005E-2</v>
      </c>
    </row>
    <row r="5" spans="1:8" x14ac:dyDescent="0.25">
      <c r="A5" t="s">
        <v>2</v>
      </c>
      <c r="B5" s="2">
        <f t="shared" si="0"/>
        <v>7264393</v>
      </c>
      <c r="C5" s="8">
        <v>2711732</v>
      </c>
      <c r="D5" s="8">
        <v>4552661</v>
      </c>
      <c r="E5" s="5">
        <v>0.15</v>
      </c>
      <c r="F5">
        <v>5213</v>
      </c>
      <c r="G5">
        <v>508</v>
      </c>
      <c r="H5" s="6">
        <v>9.7000000000000003E-2</v>
      </c>
    </row>
    <row r="6" spans="1:8" x14ac:dyDescent="0.25">
      <c r="A6" t="s">
        <v>38</v>
      </c>
      <c r="B6" s="2">
        <f t="shared" si="0"/>
        <v>6361144</v>
      </c>
      <c r="C6" s="2">
        <v>2804916</v>
      </c>
      <c r="D6" s="2">
        <v>3556228</v>
      </c>
      <c r="E6" s="5">
        <v>0.15</v>
      </c>
      <c r="F6" s="2">
        <v>5271</v>
      </c>
      <c r="G6" s="2">
        <v>172</v>
      </c>
      <c r="H6" s="6">
        <v>3.3000000000000002E-2</v>
      </c>
    </row>
    <row r="7" spans="1:8" x14ac:dyDescent="0.25">
      <c r="A7" t="s">
        <v>39</v>
      </c>
      <c r="B7" s="2">
        <f t="shared" si="0"/>
        <v>2064656</v>
      </c>
      <c r="C7" s="8">
        <v>2064656</v>
      </c>
      <c r="D7" s="4">
        <v>0</v>
      </c>
      <c r="E7" s="5">
        <v>-0.23499999999999999</v>
      </c>
      <c r="F7">
        <v>3742</v>
      </c>
      <c r="G7">
        <v>241</v>
      </c>
      <c r="H7" s="6">
        <v>6.4000000000000001E-2</v>
      </c>
    </row>
    <row r="8" spans="1:8" x14ac:dyDescent="0.25">
      <c r="A8" t="s">
        <v>58</v>
      </c>
      <c r="B8" s="2">
        <f t="shared" si="0"/>
        <v>1278232</v>
      </c>
      <c r="C8" s="8">
        <v>1278232</v>
      </c>
      <c r="D8" s="4">
        <v>0</v>
      </c>
      <c r="E8" s="6">
        <v>-0.11</v>
      </c>
      <c r="F8">
        <v>2497</v>
      </c>
      <c r="G8">
        <v>166</v>
      </c>
      <c r="H8" s="6">
        <v>6.6000000000000003E-2</v>
      </c>
    </row>
    <row r="9" spans="1:8" x14ac:dyDescent="0.25">
      <c r="A9" t="s">
        <v>40</v>
      </c>
      <c r="B9" s="2">
        <f t="shared" si="0"/>
        <v>1646416</v>
      </c>
      <c r="C9" s="8">
        <v>1646416</v>
      </c>
      <c r="D9" s="4">
        <v>0</v>
      </c>
      <c r="E9" s="6">
        <v>-0.08</v>
      </c>
      <c r="F9">
        <v>331</v>
      </c>
      <c r="G9">
        <v>264</v>
      </c>
      <c r="H9" s="5">
        <v>0.08</v>
      </c>
    </row>
    <row r="10" spans="1:8" x14ac:dyDescent="0.25">
      <c r="A10" t="s">
        <v>41</v>
      </c>
      <c r="B10" s="2">
        <f t="shared" si="0"/>
        <v>1479463</v>
      </c>
      <c r="C10" s="2">
        <v>1479463</v>
      </c>
      <c r="D10" s="4">
        <v>0</v>
      </c>
      <c r="E10" s="5">
        <v>-0.13</v>
      </c>
      <c r="F10">
        <v>3006</v>
      </c>
      <c r="G10">
        <v>127</v>
      </c>
      <c r="H10" s="6">
        <v>4.2000000000000003E-2</v>
      </c>
    </row>
    <row r="11" spans="1:8" x14ac:dyDescent="0.25">
      <c r="A11" t="s">
        <v>42</v>
      </c>
      <c r="B11" s="2">
        <f t="shared" si="0"/>
        <v>857543</v>
      </c>
      <c r="C11" s="8">
        <v>857543</v>
      </c>
      <c r="D11" s="4">
        <v>0</v>
      </c>
      <c r="E11" s="6">
        <v>-7.0000000000000007E-2</v>
      </c>
      <c r="F11">
        <v>1763</v>
      </c>
      <c r="G11">
        <v>154</v>
      </c>
      <c r="H11" s="6">
        <v>8.6999999999999994E-2</v>
      </c>
    </row>
    <row r="12" spans="1:8" x14ac:dyDescent="0.25">
      <c r="A12" t="s">
        <v>43</v>
      </c>
      <c r="B12" s="2">
        <f t="shared" si="0"/>
        <v>1120470</v>
      </c>
      <c r="C12" s="8">
        <v>1120470</v>
      </c>
      <c r="D12" s="4">
        <v>0</v>
      </c>
      <c r="E12" s="6">
        <v>0.01</v>
      </c>
      <c r="F12">
        <v>1987</v>
      </c>
      <c r="G12">
        <v>112</v>
      </c>
      <c r="H12" s="6">
        <v>5.6000000000000001E-2</v>
      </c>
    </row>
    <row r="13" spans="1:8" x14ac:dyDescent="0.25">
      <c r="A13" t="s">
        <v>44</v>
      </c>
      <c r="B13" s="2">
        <f t="shared" si="0"/>
        <v>1164863</v>
      </c>
      <c r="C13" s="2">
        <v>1164863</v>
      </c>
      <c r="D13" s="4">
        <v>0</v>
      </c>
      <c r="E13" s="6">
        <v>0.02</v>
      </c>
      <c r="F13">
        <v>2385</v>
      </c>
      <c r="G13">
        <v>175</v>
      </c>
      <c r="H13" s="6">
        <v>7.2999999999999995E-2</v>
      </c>
    </row>
    <row r="14" spans="1:8" x14ac:dyDescent="0.25">
      <c r="A14" t="s">
        <v>45</v>
      </c>
      <c r="B14" s="2">
        <f t="shared" si="0"/>
        <v>1161596</v>
      </c>
      <c r="C14" s="2">
        <v>1161596</v>
      </c>
      <c r="D14" s="2">
        <v>0</v>
      </c>
      <c r="E14" s="5">
        <v>-0.13</v>
      </c>
      <c r="F14" s="2">
        <v>2305</v>
      </c>
      <c r="G14" s="2">
        <v>187</v>
      </c>
      <c r="H14" s="6">
        <v>8.1000000000000003E-2</v>
      </c>
    </row>
    <row r="15" spans="1:8" x14ac:dyDescent="0.25">
      <c r="A15" t="s">
        <v>46</v>
      </c>
      <c r="B15" s="2">
        <f t="shared" si="0"/>
        <v>590287</v>
      </c>
      <c r="C15" s="8">
        <v>590287</v>
      </c>
      <c r="D15" s="4">
        <v>0</v>
      </c>
      <c r="E15" s="5">
        <v>-0.1</v>
      </c>
      <c r="F15">
        <v>1105</v>
      </c>
      <c r="G15">
        <v>81</v>
      </c>
      <c r="H15" s="6">
        <v>7.2999999999999995E-2</v>
      </c>
    </row>
    <row r="16" spans="1:8" x14ac:dyDescent="0.25">
      <c r="A16" t="s">
        <v>47</v>
      </c>
      <c r="B16" s="2">
        <f t="shared" si="0"/>
        <v>322570</v>
      </c>
      <c r="C16" s="2">
        <v>322570</v>
      </c>
      <c r="D16" s="4">
        <v>0</v>
      </c>
      <c r="E16" s="5">
        <v>-0.08</v>
      </c>
      <c r="F16">
        <v>603</v>
      </c>
      <c r="G16">
        <v>44</v>
      </c>
      <c r="H16" s="6">
        <v>7.2999999999999995E-2</v>
      </c>
    </row>
    <row r="17" spans="1:8" x14ac:dyDescent="0.25">
      <c r="A17" t="s">
        <v>49</v>
      </c>
      <c r="B17" s="2">
        <f t="shared" si="0"/>
        <v>4912362</v>
      </c>
      <c r="C17" s="8">
        <v>1505010</v>
      </c>
      <c r="D17" s="8">
        <v>3407352</v>
      </c>
      <c r="E17" s="5">
        <v>0.17</v>
      </c>
      <c r="F17">
        <v>3200</v>
      </c>
      <c r="G17">
        <v>172</v>
      </c>
      <c r="H17" s="6">
        <v>5.3999999999999999E-2</v>
      </c>
    </row>
    <row r="18" spans="1:8" x14ac:dyDescent="0.25">
      <c r="A18" t="s">
        <v>50</v>
      </c>
      <c r="B18" s="2">
        <f t="shared" si="0"/>
        <v>8466352</v>
      </c>
      <c r="C18" s="2">
        <v>6934980</v>
      </c>
      <c r="D18" s="2">
        <v>1531372</v>
      </c>
      <c r="E18" s="6">
        <v>0.11</v>
      </c>
      <c r="F18">
        <v>13435</v>
      </c>
      <c r="G18" s="2">
        <v>1212</v>
      </c>
      <c r="H18" s="5">
        <v>0.09</v>
      </c>
    </row>
    <row r="19" spans="1:8" x14ac:dyDescent="0.25">
      <c r="A19" t="s">
        <v>57</v>
      </c>
      <c r="B19" s="2">
        <f t="shared" si="0"/>
        <v>7517000</v>
      </c>
      <c r="C19" s="8">
        <v>3353000</v>
      </c>
      <c r="D19" s="2">
        <v>4164000</v>
      </c>
      <c r="E19" s="6">
        <v>0.14000000000000001</v>
      </c>
      <c r="F19">
        <v>6002</v>
      </c>
      <c r="G19">
        <v>366</v>
      </c>
      <c r="H19" s="6">
        <v>6.0999999999999999E-2</v>
      </c>
    </row>
    <row r="20" spans="1:8" ht="15.75" x14ac:dyDescent="0.25">
      <c r="B20" s="7"/>
      <c r="C20" s="8"/>
      <c r="D20" s="2"/>
      <c r="E20" s="6"/>
      <c r="F20" s="6"/>
    </row>
    <row r="21" spans="1:8" x14ac:dyDescent="0.25">
      <c r="A21" s="3" t="s">
        <v>55</v>
      </c>
    </row>
    <row r="22" spans="1:8" x14ac:dyDescent="0.25">
      <c r="A2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B9B2-B566-4721-9023-AC8D1224B143}">
  <dimension ref="A1:H11"/>
  <sheetViews>
    <sheetView workbookViewId="0">
      <selection activeCell="H8" sqref="H8"/>
    </sheetView>
  </sheetViews>
  <sheetFormatPr defaultRowHeight="15" x14ac:dyDescent="0.25"/>
  <cols>
    <col min="1" max="1" width="17.140625" customWidth="1"/>
    <col min="2" max="2" width="26.7109375" customWidth="1"/>
    <col min="3" max="4" width="26.5703125" customWidth="1"/>
    <col min="5" max="6" width="27.42578125" customWidth="1"/>
    <col min="7" max="7" width="28.42578125" customWidth="1"/>
    <col min="8" max="8" width="21.425781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9</v>
      </c>
      <c r="B2" s="2">
        <f t="shared" ref="B2:B8" si="0">C2+D2</f>
        <v>31836993</v>
      </c>
      <c r="C2" s="8">
        <v>5953993</v>
      </c>
      <c r="D2" s="8">
        <v>25883000</v>
      </c>
      <c r="E2" s="5">
        <v>-0.09</v>
      </c>
      <c r="F2">
        <v>12476</v>
      </c>
      <c r="G2">
        <v>1047</v>
      </c>
      <c r="H2" s="6">
        <v>8.4000000000000005E-2</v>
      </c>
    </row>
    <row r="3" spans="1:8" x14ac:dyDescent="0.25">
      <c r="A3" t="s">
        <v>10</v>
      </c>
      <c r="B3" s="2">
        <f t="shared" si="0"/>
        <v>8834547</v>
      </c>
      <c r="C3" s="8">
        <v>1048699</v>
      </c>
      <c r="D3" s="8">
        <v>7785848</v>
      </c>
      <c r="E3" s="5">
        <v>-0.28000000000000003</v>
      </c>
      <c r="F3">
        <v>2055</v>
      </c>
      <c r="G3">
        <v>215</v>
      </c>
      <c r="H3" s="6">
        <v>0.105</v>
      </c>
    </row>
    <row r="4" spans="1:8" x14ac:dyDescent="0.25">
      <c r="A4" t="s">
        <v>59</v>
      </c>
      <c r="B4" s="2">
        <f t="shared" si="0"/>
        <v>530741</v>
      </c>
      <c r="C4" s="2">
        <v>530741</v>
      </c>
      <c r="D4" s="4">
        <v>0</v>
      </c>
      <c r="E4" s="5">
        <v>0.86</v>
      </c>
      <c r="F4">
        <v>1130</v>
      </c>
      <c r="G4">
        <v>60</v>
      </c>
      <c r="H4" s="6">
        <v>5.2999999999999999E-2</v>
      </c>
    </row>
    <row r="5" spans="1:8" x14ac:dyDescent="0.25">
      <c r="A5" t="s">
        <v>11</v>
      </c>
      <c r="B5" s="2">
        <f t="shared" si="0"/>
        <v>625232</v>
      </c>
      <c r="C5" s="8">
        <v>553085</v>
      </c>
      <c r="D5" s="8">
        <v>72147</v>
      </c>
      <c r="E5" s="6">
        <v>0.83499999999999996</v>
      </c>
      <c r="F5">
        <v>713</v>
      </c>
      <c r="G5">
        <v>39</v>
      </c>
      <c r="H5" s="6">
        <v>5.5E-2</v>
      </c>
    </row>
    <row r="6" spans="1:8" x14ac:dyDescent="0.25">
      <c r="A6" t="s">
        <v>12</v>
      </c>
      <c r="B6" s="2">
        <f t="shared" si="0"/>
        <v>105304</v>
      </c>
      <c r="C6" s="8">
        <v>105304</v>
      </c>
      <c r="D6" s="4">
        <v>0</v>
      </c>
      <c r="E6" s="5">
        <v>-0.05</v>
      </c>
      <c r="F6">
        <v>192</v>
      </c>
      <c r="G6">
        <v>11</v>
      </c>
      <c r="H6" s="6">
        <v>5.7000000000000002E-2</v>
      </c>
    </row>
    <row r="7" spans="1:8" x14ac:dyDescent="0.25">
      <c r="A7" t="s">
        <v>13</v>
      </c>
      <c r="B7" s="2">
        <f t="shared" si="0"/>
        <v>111743</v>
      </c>
      <c r="C7" s="2">
        <v>111743</v>
      </c>
      <c r="D7" s="4">
        <v>0</v>
      </c>
      <c r="E7" s="6">
        <v>0.15</v>
      </c>
      <c r="F7">
        <v>216</v>
      </c>
      <c r="G7">
        <v>9</v>
      </c>
      <c r="H7" s="6">
        <v>4.2000000000000003E-2</v>
      </c>
    </row>
    <row r="8" spans="1:8" x14ac:dyDescent="0.25">
      <c r="A8" t="s">
        <v>14</v>
      </c>
      <c r="B8" s="2">
        <f t="shared" si="0"/>
        <v>61200</v>
      </c>
      <c r="C8" s="8">
        <v>61200</v>
      </c>
      <c r="D8" s="4">
        <v>0</v>
      </c>
      <c r="E8" s="6">
        <v>-0.29499999999999998</v>
      </c>
      <c r="F8">
        <v>123</v>
      </c>
      <c r="G8">
        <v>5</v>
      </c>
      <c r="H8" s="6">
        <v>4.1000000000000002E-2</v>
      </c>
    </row>
    <row r="10" spans="1:8" x14ac:dyDescent="0.25">
      <c r="A10" s="3" t="s">
        <v>55</v>
      </c>
    </row>
    <row r="11" spans="1:8" x14ac:dyDescent="0.25">
      <c r="A1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6C71-5356-4284-8C32-A967DC622E8B}">
  <dimension ref="A1:H10"/>
  <sheetViews>
    <sheetView workbookViewId="0">
      <selection activeCell="H7" sqref="H7"/>
    </sheetView>
  </sheetViews>
  <sheetFormatPr defaultRowHeight="15" x14ac:dyDescent="0.25"/>
  <cols>
    <col min="1" max="1" width="20.140625" customWidth="1"/>
    <col min="2" max="2" width="27.28515625" customWidth="1"/>
    <col min="3" max="3" width="24.7109375" bestFit="1" customWidth="1"/>
    <col min="4" max="4" width="24.7109375" customWidth="1"/>
    <col min="5" max="6" width="29.5703125" customWidth="1"/>
    <col min="7" max="7" width="32.140625" customWidth="1"/>
    <col min="8" max="8" width="17.1406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15</v>
      </c>
      <c r="B2" s="2">
        <f t="shared" ref="B2:B7" si="0">C2+D2</f>
        <v>150570023</v>
      </c>
      <c r="C2" s="2">
        <v>24509670</v>
      </c>
      <c r="D2" s="2">
        <v>126060353</v>
      </c>
      <c r="E2" s="6">
        <v>1.4999999999999999E-2</v>
      </c>
      <c r="F2" s="2">
        <v>48567</v>
      </c>
      <c r="G2" s="2">
        <v>3546</v>
      </c>
      <c r="H2" s="6">
        <v>7.2999999999999995E-2</v>
      </c>
    </row>
    <row r="3" spans="1:8" x14ac:dyDescent="0.25">
      <c r="A3" t="s">
        <v>48</v>
      </c>
      <c r="B3" s="2">
        <f t="shared" si="0"/>
        <v>10790493</v>
      </c>
      <c r="C3" s="2">
        <v>1992599</v>
      </c>
      <c r="D3" s="2">
        <v>8797894</v>
      </c>
      <c r="E3" s="5">
        <v>0.09</v>
      </c>
      <c r="F3" s="2">
        <v>4041</v>
      </c>
      <c r="G3" s="2">
        <v>182</v>
      </c>
      <c r="H3" s="6">
        <v>4.4999999999999998E-2</v>
      </c>
    </row>
    <row r="4" spans="1:8" x14ac:dyDescent="0.25">
      <c r="A4" t="s">
        <v>16</v>
      </c>
      <c r="B4" s="2">
        <f t="shared" si="0"/>
        <v>14242269</v>
      </c>
      <c r="C4" s="8">
        <v>2743799</v>
      </c>
      <c r="D4" s="8">
        <v>11498470</v>
      </c>
      <c r="E4" s="6">
        <v>0.11</v>
      </c>
      <c r="F4">
        <v>5547</v>
      </c>
      <c r="G4">
        <v>679</v>
      </c>
      <c r="H4" s="6">
        <v>0.122</v>
      </c>
    </row>
    <row r="5" spans="1:8" x14ac:dyDescent="0.25">
      <c r="A5" t="s">
        <v>17</v>
      </c>
      <c r="B5" s="2">
        <f t="shared" si="0"/>
        <v>412411</v>
      </c>
      <c r="C5" s="2">
        <v>412411</v>
      </c>
      <c r="D5" s="4">
        <v>0</v>
      </c>
      <c r="E5" s="6">
        <v>-7.0000000000000007E-2</v>
      </c>
      <c r="F5">
        <v>826</v>
      </c>
      <c r="G5">
        <v>31</v>
      </c>
      <c r="H5" s="6">
        <v>3.7999999999999999E-2</v>
      </c>
    </row>
    <row r="6" spans="1:8" x14ac:dyDescent="0.25">
      <c r="A6" t="s">
        <v>18</v>
      </c>
      <c r="B6" s="2">
        <f t="shared" si="0"/>
        <v>148455</v>
      </c>
      <c r="C6" s="8">
        <v>148455</v>
      </c>
      <c r="D6" s="4">
        <v>0</v>
      </c>
      <c r="E6" s="5">
        <v>0.215</v>
      </c>
      <c r="F6">
        <v>295</v>
      </c>
      <c r="G6">
        <v>9</v>
      </c>
      <c r="H6" s="6">
        <v>3.1E-2</v>
      </c>
    </row>
    <row r="7" spans="1:8" x14ac:dyDescent="0.25">
      <c r="A7" t="s">
        <v>19</v>
      </c>
      <c r="B7" s="2">
        <f t="shared" si="0"/>
        <v>46410</v>
      </c>
      <c r="C7" s="2">
        <v>46410</v>
      </c>
      <c r="D7" s="4">
        <v>0</v>
      </c>
      <c r="E7" s="6">
        <v>-0.34</v>
      </c>
      <c r="F7">
        <v>95</v>
      </c>
      <c r="G7">
        <v>2</v>
      </c>
      <c r="H7" s="6">
        <v>2.1000000000000001E-2</v>
      </c>
    </row>
    <row r="9" spans="1:8" x14ac:dyDescent="0.25">
      <c r="A9" s="3" t="s">
        <v>55</v>
      </c>
    </row>
    <row r="10" spans="1:8" x14ac:dyDescent="0.25">
      <c r="A10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A6FD-1C41-4378-8C5B-2697190A848B}">
  <dimension ref="A1:H8"/>
  <sheetViews>
    <sheetView workbookViewId="0">
      <selection activeCell="H5" sqref="H5"/>
    </sheetView>
  </sheetViews>
  <sheetFormatPr defaultRowHeight="15" x14ac:dyDescent="0.25"/>
  <cols>
    <col min="1" max="1" width="17.42578125" customWidth="1"/>
    <col min="2" max="2" width="26.85546875" customWidth="1"/>
    <col min="3" max="4" width="23.85546875" customWidth="1"/>
    <col min="5" max="5" width="26" customWidth="1"/>
    <col min="6" max="6" width="22.5703125" customWidth="1"/>
    <col min="7" max="7" width="30.140625" customWidth="1"/>
    <col min="8" max="8" width="19.57031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20</v>
      </c>
      <c r="B2" s="2">
        <f>C2+D2</f>
        <v>57678592</v>
      </c>
      <c r="C2" s="2">
        <v>18961000</v>
      </c>
      <c r="D2" s="2">
        <v>38717592</v>
      </c>
      <c r="E2" s="5">
        <v>0.20499999999999999</v>
      </c>
      <c r="F2" s="2">
        <v>37129</v>
      </c>
      <c r="G2" s="2">
        <v>2946</v>
      </c>
      <c r="H2" s="6">
        <v>7.9000000000000001E-2</v>
      </c>
    </row>
    <row r="3" spans="1:8" x14ac:dyDescent="0.25">
      <c r="A3" t="s">
        <v>21</v>
      </c>
      <c r="B3" s="2">
        <f>C3+D3</f>
        <v>7995941</v>
      </c>
      <c r="C3" s="2">
        <v>537695</v>
      </c>
      <c r="D3" s="8">
        <v>7458246</v>
      </c>
      <c r="E3" s="5">
        <v>0.58499999999999996</v>
      </c>
      <c r="F3">
        <v>1124</v>
      </c>
      <c r="G3">
        <v>51</v>
      </c>
      <c r="H3" s="6">
        <v>4.4999999999999998E-2</v>
      </c>
    </row>
    <row r="4" spans="1:8" x14ac:dyDescent="0.25">
      <c r="A4" t="s">
        <v>22</v>
      </c>
      <c r="B4" s="2">
        <f>C4+D4</f>
        <v>408920</v>
      </c>
      <c r="C4" s="2">
        <v>408920</v>
      </c>
      <c r="D4" s="4">
        <v>0</v>
      </c>
      <c r="E4" s="5">
        <v>-7.0000000000000007E-2</v>
      </c>
      <c r="F4">
        <v>802</v>
      </c>
      <c r="G4">
        <v>24</v>
      </c>
      <c r="H4" s="5">
        <v>0.03</v>
      </c>
    </row>
    <row r="5" spans="1:8" x14ac:dyDescent="0.25">
      <c r="A5" t="s">
        <v>19</v>
      </c>
      <c r="B5" s="2">
        <f>C5+D5</f>
        <v>46410</v>
      </c>
      <c r="C5" s="2">
        <v>46410</v>
      </c>
      <c r="D5" s="4">
        <v>0</v>
      </c>
      <c r="E5" s="6">
        <v>-0.34</v>
      </c>
      <c r="F5">
        <v>95</v>
      </c>
      <c r="G5">
        <v>2</v>
      </c>
      <c r="H5" s="6">
        <v>2.1000000000000001E-2</v>
      </c>
    </row>
    <row r="7" spans="1:8" x14ac:dyDescent="0.25">
      <c r="A7" s="3" t="s">
        <v>55</v>
      </c>
    </row>
    <row r="8" spans="1:8" x14ac:dyDescent="0.25">
      <c r="A8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EB60-EE91-44D4-BE08-25FF32C6E381}">
  <dimension ref="A1:H8"/>
  <sheetViews>
    <sheetView workbookViewId="0">
      <selection activeCell="G18" sqref="G18"/>
    </sheetView>
  </sheetViews>
  <sheetFormatPr defaultRowHeight="15" x14ac:dyDescent="0.25"/>
  <cols>
    <col min="1" max="1" width="17.140625" customWidth="1"/>
    <col min="2" max="2" width="27.140625" customWidth="1"/>
    <col min="3" max="4" width="31.140625" customWidth="1"/>
    <col min="5" max="5" width="25.42578125" customWidth="1"/>
    <col min="6" max="6" width="22" customWidth="1"/>
    <col min="7" max="7" width="29" customWidth="1"/>
    <col min="8" max="8" width="20.57031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16</v>
      </c>
      <c r="B2" s="2">
        <f>C2+D2</f>
        <v>14242269</v>
      </c>
      <c r="C2" s="8">
        <v>2743799</v>
      </c>
      <c r="D2" s="8">
        <v>11498470</v>
      </c>
      <c r="E2" s="6">
        <v>0.11</v>
      </c>
      <c r="F2">
        <v>5547</v>
      </c>
      <c r="G2">
        <v>679</v>
      </c>
      <c r="H2" s="6">
        <v>0.122</v>
      </c>
    </row>
    <row r="3" spans="1:8" x14ac:dyDescent="0.25">
      <c r="A3" t="s">
        <v>23</v>
      </c>
      <c r="B3" s="2">
        <f>C3+D3</f>
        <v>3805750</v>
      </c>
      <c r="C3" s="8">
        <v>1741650</v>
      </c>
      <c r="D3" s="8">
        <v>2064100</v>
      </c>
      <c r="E3" s="5">
        <v>0.96</v>
      </c>
      <c r="F3">
        <v>3353</v>
      </c>
      <c r="G3">
        <v>194</v>
      </c>
      <c r="H3" s="6">
        <v>5.8000000000000003E-2</v>
      </c>
    </row>
    <row r="4" spans="1:8" x14ac:dyDescent="0.25">
      <c r="A4" t="s">
        <v>24</v>
      </c>
      <c r="B4" s="2">
        <f>C4+D4</f>
        <v>594205</v>
      </c>
      <c r="C4" s="2">
        <v>594205</v>
      </c>
      <c r="D4" s="4">
        <v>0</v>
      </c>
      <c r="E4" s="5">
        <v>-0.04</v>
      </c>
      <c r="F4">
        <v>1279</v>
      </c>
      <c r="G4">
        <v>71</v>
      </c>
      <c r="H4" s="6">
        <v>5.6000000000000001E-2</v>
      </c>
    </row>
    <row r="5" spans="1:8" x14ac:dyDescent="0.25">
      <c r="A5" t="s">
        <v>25</v>
      </c>
      <c r="B5" s="2">
        <f>C5+D5</f>
        <v>691216</v>
      </c>
      <c r="C5" s="2">
        <v>691216</v>
      </c>
      <c r="D5" s="4">
        <v>0</v>
      </c>
      <c r="E5" s="6">
        <v>3.5000000000000003E-2</v>
      </c>
      <c r="F5">
        <v>1380</v>
      </c>
      <c r="G5">
        <v>49</v>
      </c>
      <c r="H5" s="6">
        <v>3.5999999999999997E-2</v>
      </c>
    </row>
    <row r="7" spans="1:8" x14ac:dyDescent="0.25">
      <c r="A7" s="3" t="s">
        <v>56</v>
      </c>
    </row>
    <row r="8" spans="1:8" x14ac:dyDescent="0.25">
      <c r="A8" t="s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50CE-5753-436B-B321-7590232E9D0C}">
  <dimension ref="A1:H9"/>
  <sheetViews>
    <sheetView workbookViewId="0">
      <selection sqref="A1:I9"/>
    </sheetView>
  </sheetViews>
  <sheetFormatPr defaultRowHeight="15" x14ac:dyDescent="0.25"/>
  <cols>
    <col min="1" max="1" width="12.85546875" customWidth="1"/>
    <col min="2" max="2" width="27" customWidth="1"/>
    <col min="3" max="4" width="26.42578125" customWidth="1"/>
    <col min="5" max="6" width="21.85546875" customWidth="1"/>
    <col min="7" max="7" width="29.28515625" customWidth="1"/>
    <col min="8" max="8" width="21.57031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26</v>
      </c>
      <c r="B2" s="2">
        <f>C2+D2</f>
        <v>9767624</v>
      </c>
      <c r="C2" s="8">
        <v>3171322</v>
      </c>
      <c r="D2" s="8">
        <v>6596302</v>
      </c>
      <c r="E2" s="5">
        <v>7.4999999999999997E-2</v>
      </c>
      <c r="F2">
        <v>6314</v>
      </c>
      <c r="G2">
        <v>634</v>
      </c>
      <c r="H2" s="5">
        <v>0.1</v>
      </c>
    </row>
    <row r="3" spans="1:8" x14ac:dyDescent="0.25">
      <c r="A3" t="s">
        <v>27</v>
      </c>
      <c r="B3" s="2">
        <f>C3+D3</f>
        <v>6527128</v>
      </c>
      <c r="C3" s="8">
        <v>2139960</v>
      </c>
      <c r="D3" s="2">
        <v>4387168</v>
      </c>
      <c r="E3" s="6">
        <v>0.08</v>
      </c>
      <c r="F3">
        <v>3978</v>
      </c>
      <c r="G3">
        <v>140</v>
      </c>
      <c r="H3" s="6">
        <v>3.5000000000000003E-2</v>
      </c>
    </row>
    <row r="4" spans="1:8" x14ac:dyDescent="0.25">
      <c r="A4" t="s">
        <v>28</v>
      </c>
      <c r="B4" s="2">
        <f>C4+D4</f>
        <v>4037090</v>
      </c>
      <c r="C4" s="8">
        <v>2761650</v>
      </c>
      <c r="D4" s="8">
        <v>1275440</v>
      </c>
      <c r="E4" s="6">
        <v>-0.06</v>
      </c>
      <c r="F4">
        <v>5235</v>
      </c>
      <c r="G4">
        <v>342</v>
      </c>
      <c r="H4" s="6">
        <v>6.5000000000000002E-2</v>
      </c>
    </row>
    <row r="5" spans="1:8" x14ac:dyDescent="0.25">
      <c r="A5" t="s">
        <v>29</v>
      </c>
      <c r="B5" s="2">
        <f>C5+D5</f>
        <v>4892997</v>
      </c>
      <c r="C5" s="2">
        <v>2716217</v>
      </c>
      <c r="D5" s="8">
        <f>895688+1281092</f>
        <v>2176780</v>
      </c>
      <c r="E5" s="6">
        <v>0.215</v>
      </c>
      <c r="F5">
        <v>5993</v>
      </c>
      <c r="G5">
        <v>355</v>
      </c>
      <c r="H5" s="6">
        <v>5.8999999999999997E-2</v>
      </c>
    </row>
    <row r="6" spans="1:8" x14ac:dyDescent="0.25">
      <c r="A6" t="s">
        <v>24</v>
      </c>
      <c r="B6" s="2">
        <f>C6+D6</f>
        <v>594205</v>
      </c>
      <c r="C6" s="2">
        <v>594205</v>
      </c>
      <c r="D6" s="4">
        <v>0</v>
      </c>
      <c r="E6" s="5">
        <v>-0.04</v>
      </c>
      <c r="F6">
        <v>1279</v>
      </c>
      <c r="G6">
        <v>71</v>
      </c>
      <c r="H6" s="6">
        <v>5.6000000000000001E-2</v>
      </c>
    </row>
    <row r="8" spans="1:8" x14ac:dyDescent="0.25">
      <c r="A8" s="3" t="s">
        <v>55</v>
      </c>
    </row>
    <row r="9" spans="1:8" x14ac:dyDescent="0.25">
      <c r="A9" t="s">
        <v>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0C6D-F2F4-45D4-9F63-9F50A77634F3}">
  <dimension ref="A1:H14"/>
  <sheetViews>
    <sheetView workbookViewId="0">
      <selection activeCell="F31" sqref="F31"/>
    </sheetView>
  </sheetViews>
  <sheetFormatPr defaultRowHeight="15" x14ac:dyDescent="0.25"/>
  <cols>
    <col min="1" max="1" width="14.5703125" customWidth="1"/>
    <col min="2" max="2" width="27.28515625" customWidth="1"/>
    <col min="3" max="4" width="22.140625" customWidth="1"/>
    <col min="5" max="6" width="26.140625" customWidth="1"/>
    <col min="7" max="7" width="29.28515625" customWidth="1"/>
    <col min="8" max="8" width="18.42578125" customWidth="1"/>
  </cols>
  <sheetData>
    <row r="1" spans="1:8" x14ac:dyDescent="0.25">
      <c r="A1" s="1" t="s">
        <v>0</v>
      </c>
      <c r="B1" s="1" t="s">
        <v>60</v>
      </c>
      <c r="C1" s="1" t="s">
        <v>54</v>
      </c>
      <c r="D1" s="1" t="s">
        <v>53</v>
      </c>
      <c r="E1" s="1" t="s">
        <v>61</v>
      </c>
      <c r="F1" s="1" t="s">
        <v>65</v>
      </c>
      <c r="G1" s="1" t="s">
        <v>63</v>
      </c>
      <c r="H1" s="1" t="s">
        <v>62</v>
      </c>
    </row>
    <row r="2" spans="1:8" x14ac:dyDescent="0.25">
      <c r="A2" t="s">
        <v>24</v>
      </c>
      <c r="B2" s="2">
        <f t="shared" ref="B2:B11" si="0">C2+D2</f>
        <v>594205</v>
      </c>
      <c r="C2" s="2">
        <v>594205</v>
      </c>
      <c r="D2">
        <v>0</v>
      </c>
      <c r="E2" s="6">
        <v>-0.04</v>
      </c>
      <c r="F2">
        <v>1279</v>
      </c>
      <c r="G2">
        <v>71</v>
      </c>
      <c r="H2" s="6">
        <v>5.6000000000000001E-2</v>
      </c>
    </row>
    <row r="3" spans="1:8" x14ac:dyDescent="0.25">
      <c r="A3" t="s">
        <v>29</v>
      </c>
      <c r="B3" s="2">
        <f t="shared" si="0"/>
        <v>4892997</v>
      </c>
      <c r="C3" s="2">
        <v>2716217</v>
      </c>
      <c r="D3" s="8">
        <f>895688+1281092</f>
        <v>2176780</v>
      </c>
      <c r="E3" s="6">
        <v>0.215</v>
      </c>
      <c r="F3">
        <v>5993</v>
      </c>
      <c r="G3">
        <v>355</v>
      </c>
      <c r="H3" s="6">
        <v>5.8999999999999997E-2</v>
      </c>
    </row>
    <row r="4" spans="1:8" x14ac:dyDescent="0.25">
      <c r="A4" t="s">
        <v>27</v>
      </c>
      <c r="B4" s="2">
        <f t="shared" si="0"/>
        <v>6527128</v>
      </c>
      <c r="C4" s="8">
        <v>2139960</v>
      </c>
      <c r="D4" s="2">
        <v>4387168</v>
      </c>
      <c r="E4" s="6">
        <v>0.08</v>
      </c>
      <c r="F4">
        <v>3978</v>
      </c>
      <c r="G4">
        <v>140</v>
      </c>
      <c r="H4" s="6">
        <v>3.5000000000000003E-2</v>
      </c>
    </row>
    <row r="5" spans="1:8" x14ac:dyDescent="0.25">
      <c r="A5" t="s">
        <v>30</v>
      </c>
      <c r="B5" s="2">
        <f t="shared" si="0"/>
        <v>5139824</v>
      </c>
      <c r="C5" s="2">
        <v>3519409</v>
      </c>
      <c r="D5" s="8">
        <v>1620415</v>
      </c>
      <c r="E5" s="6">
        <v>0.04</v>
      </c>
      <c r="F5">
        <v>7307</v>
      </c>
      <c r="G5">
        <v>363</v>
      </c>
      <c r="H5" s="5">
        <v>0.05</v>
      </c>
    </row>
    <row r="6" spans="1:8" x14ac:dyDescent="0.25">
      <c r="A6" t="s">
        <v>31</v>
      </c>
      <c r="B6" s="2">
        <f t="shared" si="0"/>
        <v>649095</v>
      </c>
      <c r="C6" s="2">
        <v>649095</v>
      </c>
      <c r="D6" s="4">
        <v>0</v>
      </c>
      <c r="E6" s="5">
        <v>-0.02</v>
      </c>
      <c r="F6">
        <v>1272</v>
      </c>
      <c r="G6">
        <v>56</v>
      </c>
      <c r="H6" s="6">
        <v>4.3999999999999997E-2</v>
      </c>
    </row>
    <row r="7" spans="1:8" x14ac:dyDescent="0.25">
      <c r="A7" t="s">
        <v>32</v>
      </c>
      <c r="B7" s="2">
        <f t="shared" si="0"/>
        <v>1248991</v>
      </c>
      <c r="C7" s="2">
        <v>1248991</v>
      </c>
      <c r="D7" s="4">
        <v>0</v>
      </c>
      <c r="E7" s="5">
        <v>-0.03</v>
      </c>
      <c r="F7">
        <v>2445</v>
      </c>
      <c r="G7">
        <v>140</v>
      </c>
      <c r="H7" s="6">
        <v>5.7000000000000002E-2</v>
      </c>
    </row>
    <row r="8" spans="1:8" x14ac:dyDescent="0.25">
      <c r="A8" t="s">
        <v>25</v>
      </c>
      <c r="B8" s="2">
        <f t="shared" si="0"/>
        <v>691216</v>
      </c>
      <c r="C8" s="2">
        <v>691216</v>
      </c>
      <c r="D8" s="4">
        <v>0</v>
      </c>
      <c r="E8" s="6">
        <v>3.5000000000000003E-2</v>
      </c>
      <c r="F8">
        <v>1380</v>
      </c>
      <c r="G8">
        <v>49</v>
      </c>
      <c r="H8" s="6">
        <v>3.5999999999999997E-2</v>
      </c>
    </row>
    <row r="9" spans="1:8" x14ac:dyDescent="0.25">
      <c r="A9" t="s">
        <v>33</v>
      </c>
      <c r="B9" s="2">
        <f t="shared" si="0"/>
        <v>295643</v>
      </c>
      <c r="C9" s="2">
        <v>295643</v>
      </c>
      <c r="D9" s="4">
        <v>0</v>
      </c>
      <c r="E9" s="6">
        <v>-0.57999999999999996</v>
      </c>
      <c r="F9">
        <v>1191</v>
      </c>
      <c r="G9">
        <v>20</v>
      </c>
      <c r="H9" s="6">
        <v>1.7000000000000001E-2</v>
      </c>
    </row>
    <row r="10" spans="1:8" x14ac:dyDescent="0.25">
      <c r="A10" t="s">
        <v>34</v>
      </c>
      <c r="B10" s="2">
        <f t="shared" si="0"/>
        <v>479989</v>
      </c>
      <c r="C10" s="2">
        <v>479989</v>
      </c>
      <c r="D10" s="4">
        <v>0</v>
      </c>
      <c r="E10" s="5">
        <v>0.31</v>
      </c>
      <c r="F10">
        <v>941</v>
      </c>
      <c r="G10">
        <v>26</v>
      </c>
      <c r="H10" s="6">
        <v>2.8000000000000001E-2</v>
      </c>
    </row>
    <row r="11" spans="1:8" x14ac:dyDescent="0.25">
      <c r="A11" t="s">
        <v>35</v>
      </c>
      <c r="B11" s="2">
        <f t="shared" si="0"/>
        <v>65267</v>
      </c>
      <c r="C11" s="2">
        <v>65267</v>
      </c>
      <c r="D11">
        <v>0</v>
      </c>
      <c r="E11" s="5">
        <v>1.78</v>
      </c>
      <c r="F11">
        <v>136</v>
      </c>
      <c r="G11">
        <v>3</v>
      </c>
      <c r="H11" s="6">
        <v>2.1999999999999999E-2</v>
      </c>
    </row>
    <row r="13" spans="1:8" x14ac:dyDescent="0.25">
      <c r="A13" s="3" t="s">
        <v>55</v>
      </c>
    </row>
    <row r="14" spans="1:8" x14ac:dyDescent="0.25">
      <c r="A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Sjælland</vt:lpstr>
      <vt:lpstr>Bornholm</vt:lpstr>
      <vt:lpstr>Hovedstaden</vt:lpstr>
      <vt:lpstr>Fyn</vt:lpstr>
      <vt:lpstr>Østjylland</vt:lpstr>
      <vt:lpstr>Nordjylland</vt:lpstr>
      <vt:lpstr>Midtjylland</vt:lpstr>
      <vt:lpstr>Trekanten</vt:lpstr>
      <vt:lpstr>Syd- og Sønderjylland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Bregenov-Pedersen</dc:creator>
  <cp:lastModifiedBy>Mads Bregenov-Pedersen</cp:lastModifiedBy>
  <dcterms:created xsi:type="dcterms:W3CDTF">2024-07-31T13:29:25Z</dcterms:created>
  <dcterms:modified xsi:type="dcterms:W3CDTF">2026-08-27T09:01:11Z</dcterms:modified>
</cp:coreProperties>
</file>